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440" tabRatio="869" activeTab="6"/>
  </bookViews>
  <sheets>
    <sheet name="М3-4кл" sheetId="1" r:id="rId1"/>
    <sheet name="Д3-4кл" sheetId="2" r:id="rId2"/>
    <sheet name="М5-6кл" sheetId="3" r:id="rId3"/>
    <sheet name="Д5-6кл" sheetId="4" r:id="rId4"/>
    <sheet name="М7-9кл" sheetId="5" r:id="rId5"/>
    <sheet name="Д7-9кл" sheetId="6" r:id="rId6"/>
    <sheet name="Д10-11кл" sheetId="7" r:id="rId7"/>
    <sheet name="Ю10-11кл" sheetId="8" r:id="rId8"/>
    <sheet name="ПротОбщКомПер-ва" sheetId="9" state="hidden" r:id="rId9"/>
    <sheet name="ПротИтог" sheetId="10" r:id="rId10"/>
    <sheet name="Победители" sheetId="11" r:id="rId11"/>
  </sheets>
  <definedNames>
    <definedName name="_xlfn.IFERROR" hidden="1">#NAME?</definedName>
    <definedName name="Z_9553E5F7_CA2E_4B78_8920_AC42269111A9_.wvu.Cols" localSheetId="8" hidden="1">'ПротОбщКомПер-ва'!$U:$IV</definedName>
    <definedName name="Z_9553E5F7_CA2E_4B78_8920_AC42269111A9_.wvu.Rows" localSheetId="8" hidden="1">'ПротОбщКомПер-ва'!$34:$65536,'ПротОбщКомПер-ва'!$28:$33</definedName>
    <definedName name="Z_C67EFD1C_0890_4EF0_9191_20235CAC82FA_.wvu.Cols" localSheetId="8" hidden="1">'ПротОбщКомПер-ва'!$U:$IV</definedName>
    <definedName name="Z_C67EFD1C_0890_4EF0_9191_20235CAC82FA_.wvu.Rows" localSheetId="8" hidden="1">'ПротОбщКомПер-ва'!$34:$65536,'ПротОбщКомПер-ва'!$28:$33</definedName>
  </definedNames>
  <calcPr fullCalcOnLoad="1"/>
</workbook>
</file>

<file path=xl/sharedStrings.xml><?xml version="1.0" encoding="utf-8"?>
<sst xmlns="http://schemas.openxmlformats.org/spreadsheetml/2006/main" count="852" uniqueCount="361">
  <si>
    <t>Фамилия Имя</t>
  </si>
  <si>
    <t>старта</t>
  </si>
  <si>
    <t>Результат</t>
  </si>
  <si>
    <t>участника</t>
  </si>
  <si>
    <t>МБОУ</t>
  </si>
  <si>
    <t>Номер</t>
  </si>
  <si>
    <t xml:space="preserve">Время </t>
  </si>
  <si>
    <t>(мин. сек.)</t>
  </si>
  <si>
    <t>Место проведения:</t>
  </si>
  <si>
    <t>3 - 4 классы</t>
  </si>
  <si>
    <t>5 - 6 классы</t>
  </si>
  <si>
    <t>№</t>
  </si>
  <si>
    <t>Девочки</t>
  </si>
  <si>
    <t xml:space="preserve">Главный судья Спартакиады: _________________  Гессель Т.Т. </t>
  </si>
  <si>
    <t>3 место</t>
  </si>
  <si>
    <t>2 место</t>
  </si>
  <si>
    <t>место</t>
  </si>
  <si>
    <t>1 место</t>
  </si>
  <si>
    <t>Занятое</t>
  </si>
  <si>
    <t>№ уч-ка</t>
  </si>
  <si>
    <t>результат</t>
  </si>
  <si>
    <t>занятое место</t>
  </si>
  <si>
    <t>г. Снежинск</t>
  </si>
  <si>
    <t xml:space="preserve">                                                "ЛЮБИМОМУ ГОРОДУ - НАШИ РЕКОРДЫ!"</t>
  </si>
  <si>
    <t>финиша</t>
  </si>
  <si>
    <t>Командное место</t>
  </si>
  <si>
    <t>всех уч-ков</t>
  </si>
  <si>
    <t>Командный результат</t>
  </si>
  <si>
    <t>зачётный</t>
  </si>
  <si>
    <t xml:space="preserve">                                               "ЛЮБИМОМУ ГОРОДУ - НАШИ РЕКОРДЫ!"</t>
  </si>
  <si>
    <t>Показатели командных результатов</t>
  </si>
  <si>
    <t>Дата:</t>
  </si>
  <si>
    <t>Дистанция:</t>
  </si>
  <si>
    <t>Участники:</t>
  </si>
  <si>
    <t>Температура воздуха:</t>
  </si>
  <si>
    <t>у мальчиков</t>
  </si>
  <si>
    <t xml:space="preserve"> параллель 3 - 4 классы</t>
  </si>
  <si>
    <t xml:space="preserve">              П Р О Т О К О Л</t>
  </si>
  <si>
    <t>Главный судья Спартакиады: _______________ / Гессель Т.Т.</t>
  </si>
  <si>
    <t>Главный секретарь Спартакиады:____________/ Шаров В.М.</t>
  </si>
  <si>
    <t xml:space="preserve">   МАЛЬЧИКИ</t>
  </si>
  <si>
    <t>у девочек</t>
  </si>
  <si>
    <t xml:space="preserve">                  Стадион им. Гагарина</t>
  </si>
  <si>
    <t xml:space="preserve">                   Мальчики 3-4 класс</t>
  </si>
  <si>
    <t xml:space="preserve">                  1 км</t>
  </si>
  <si>
    <t xml:space="preserve">                   Мальчики 5-6 класс</t>
  </si>
  <si>
    <t xml:space="preserve"> параллель 5 - 6 классы</t>
  </si>
  <si>
    <t xml:space="preserve">                   Девочки 3-4 класс</t>
  </si>
  <si>
    <t xml:space="preserve">                   5 км</t>
  </si>
  <si>
    <t xml:space="preserve">     ЮНОШИ</t>
  </si>
  <si>
    <t>у юношей</t>
  </si>
  <si>
    <t xml:space="preserve">    ДЕВУШКИ</t>
  </si>
  <si>
    <t>у девушек</t>
  </si>
  <si>
    <t>Мальчики:  3-4 кл.   (дистанция  1 км.)</t>
  </si>
  <si>
    <t>МЕСТО</t>
  </si>
  <si>
    <t xml:space="preserve">       Место проведения:</t>
  </si>
  <si>
    <t xml:space="preserve">                              Дата:</t>
  </si>
  <si>
    <t xml:space="preserve">                    Дистанция:</t>
  </si>
  <si>
    <t xml:space="preserve">                    Участники:</t>
  </si>
  <si>
    <t xml:space="preserve"> Температура воздуха:</t>
  </si>
  <si>
    <t xml:space="preserve">                                     соревнований лично-командного первенства по лыжам</t>
  </si>
  <si>
    <t xml:space="preserve">                                      соревнований лично-командного первенства по лыжам</t>
  </si>
  <si>
    <t xml:space="preserve">            П Р О Т О К О Л</t>
  </si>
  <si>
    <t xml:space="preserve">                                       соревнований лично-командного первенства по лыжам</t>
  </si>
  <si>
    <t xml:space="preserve">                    П Р О Т О К О Л</t>
  </si>
  <si>
    <t xml:space="preserve">  </t>
  </si>
  <si>
    <t xml:space="preserve">                                                 "ЛЮБИМОМУ ГОРОДУ - НАШИ РЕКОРДЫ!"</t>
  </si>
  <si>
    <t xml:space="preserve">                  О Б Щ Е К О М А Н Д Н О Г О   П Е Р В Е Н С Т В А</t>
  </si>
  <si>
    <t>Место проведения: Стадион им. Ю.А Гагарина</t>
  </si>
  <si>
    <t xml:space="preserve">И т о г о в ы е   р е з у л ь т а т ы   о б щ е к о м а н д н о г о   п е р в е н с т в а   </t>
  </si>
  <si>
    <t>Сумма командных мест (всего)</t>
  </si>
  <si>
    <t>Мальчики</t>
  </si>
  <si>
    <t>время (сек)</t>
  </si>
  <si>
    <t>Л Ы Ж Н Ы Е  Г О Н К И</t>
  </si>
  <si>
    <t xml:space="preserve">     3 - 11 классы</t>
  </si>
  <si>
    <t xml:space="preserve">                                             П Р О Т О К О Л  </t>
  </si>
  <si>
    <t xml:space="preserve">     УПРАВЛЕНИЕ ОБРАЗОВАНИЯ АДМИНИСТРАЦИИ СНЕЖИНСКОГО ГОРОДСКОГО ОКРУГА</t>
  </si>
  <si>
    <t xml:space="preserve">                   2 км</t>
  </si>
  <si>
    <t>МАЛЬЧИКИ</t>
  </si>
  <si>
    <t>ДЕВОЧКИ</t>
  </si>
  <si>
    <t xml:space="preserve">                        УПРАВЛЕНИЕ ОБРАЗОВАНИЯ АДМИНИСТРАЦИИ ГОРОДА СНЕЖИНСКА</t>
  </si>
  <si>
    <t xml:space="preserve">                              УПРАВЛЕНИЕ ОБРАЗОВАНИЯ АДМИНИСТРАЦИИ ГОРОДА СНЕЖИНСКА</t>
  </si>
  <si>
    <t xml:space="preserve">                                УПРАВЛЕНИЕ ОБРАЗОВАНИЯ АДМИНИСТРАЦИИ ГОРОДА СНЕЖИНСКА</t>
  </si>
  <si>
    <t xml:space="preserve">                            УПРАВЛЕНИЕ ОБРАЗОВАНИЯ АДМИНИСТРАЦИИ ГОРОДА СНЕЖИНСКА</t>
  </si>
  <si>
    <t xml:space="preserve">                             УПРАВЛЕНИЕ ОБРАЗОВАНИЯ АДМИНИСТРАЦИИ ГОРОДА СНЕЖИНСКА</t>
  </si>
  <si>
    <t xml:space="preserve">                                    соревнований лично-командного первенства по лыжам</t>
  </si>
  <si>
    <t xml:space="preserve">                               УПРАВЛЕНИЕ ОБРАЗОВАНИЯ АДМИНИСТРАЦИИ ГОРОДА СНЕЖИНСКА</t>
  </si>
  <si>
    <t>София</t>
  </si>
  <si>
    <t>Главный секретарь Спартакиады   : ____________  Шаров В.М.</t>
  </si>
  <si>
    <r>
      <t xml:space="preserve">Девочки:  3-4 кл.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(дистанция 1 км.)</t>
    </r>
  </si>
  <si>
    <t xml:space="preserve">                                                       ПРОТОКОЛ</t>
  </si>
  <si>
    <t xml:space="preserve">                                      победителей и призёров личного первенства по лыжам</t>
  </si>
  <si>
    <t xml:space="preserve">                   3 км</t>
  </si>
  <si>
    <t xml:space="preserve">                   Стадион им. Гагарина</t>
  </si>
  <si>
    <t xml:space="preserve">                    Стадион им. Гагарина</t>
  </si>
  <si>
    <t xml:space="preserve">                    Девочки 5-6 класс</t>
  </si>
  <si>
    <t>возраст класс</t>
  </si>
  <si>
    <t>9-10 лет</t>
  </si>
  <si>
    <t>11-12 лет</t>
  </si>
  <si>
    <t>13-15 лет</t>
  </si>
  <si>
    <t>16-17 лет</t>
  </si>
  <si>
    <t>Биктуганов Дмитрий</t>
  </si>
  <si>
    <t>Котельников Максим</t>
  </si>
  <si>
    <t>Рыбаков Никита</t>
  </si>
  <si>
    <t>Богданова Дарья</t>
  </si>
  <si>
    <t>Ерошенкова Виктория</t>
  </si>
  <si>
    <t>Конюхова Елизавета</t>
  </si>
  <si>
    <t>Дятлова Эрика</t>
  </si>
  <si>
    <t>Елисеев Павел</t>
  </si>
  <si>
    <t>Шубин Денис</t>
  </si>
  <si>
    <t>Козерук Дмитрий</t>
  </si>
  <si>
    <t>Спрогис Арина</t>
  </si>
  <si>
    <t>Николаев Александр</t>
  </si>
  <si>
    <t>Поляков Артём</t>
  </si>
  <si>
    <t>Федотов Александр</t>
  </si>
  <si>
    <t>4а</t>
  </si>
  <si>
    <t>4в</t>
  </si>
  <si>
    <t>3б</t>
  </si>
  <si>
    <t>4б</t>
  </si>
  <si>
    <t>Иванушкина София</t>
  </si>
  <si>
    <t>Евстигнеева Евгения</t>
  </si>
  <si>
    <t>3а</t>
  </si>
  <si>
    <t>6б</t>
  </si>
  <si>
    <t>8б</t>
  </si>
  <si>
    <t>9а</t>
  </si>
  <si>
    <t>8в</t>
  </si>
  <si>
    <t>9б</t>
  </si>
  <si>
    <t>9в</t>
  </si>
  <si>
    <t xml:space="preserve">                    3 км</t>
  </si>
  <si>
    <t>6а</t>
  </si>
  <si>
    <t>Рудина Дарья</t>
  </si>
  <si>
    <t>Рудин Андрей</t>
  </si>
  <si>
    <t>Кочнев Степан</t>
  </si>
  <si>
    <t>Отставнова Мария</t>
  </si>
  <si>
    <t>Кузьмина Анастасия</t>
  </si>
  <si>
    <t xml:space="preserve">Куксин Дмитрий </t>
  </si>
  <si>
    <t>8а</t>
  </si>
  <si>
    <t>Заплетохин Александр</t>
  </si>
  <si>
    <t>Трухина Полина</t>
  </si>
  <si>
    <r>
      <t>(-3</t>
    </r>
    <r>
      <rPr>
        <b/>
        <sz val="12"/>
        <rFont val="Tahoma"/>
        <family val="2"/>
      </rPr>
      <t>˚</t>
    </r>
    <r>
      <rPr>
        <sz val="12"/>
        <rFont val="Tahoma"/>
        <family val="2"/>
      </rPr>
      <t>)</t>
    </r>
  </si>
  <si>
    <t xml:space="preserve">                   Мальчики 7-9 класс</t>
  </si>
  <si>
    <t xml:space="preserve">                    Девочки 7-9 класс</t>
  </si>
  <si>
    <t xml:space="preserve">                   Юноши 10-11 класс</t>
  </si>
  <si>
    <t xml:space="preserve">                    Девушки 10-11 класс</t>
  </si>
  <si>
    <t>7 - 9 классы</t>
  </si>
  <si>
    <t>10 - 11 классы</t>
  </si>
  <si>
    <t xml:space="preserve">                              Дата проведения: 2-3 марта 2016 г.</t>
  </si>
  <si>
    <t xml:space="preserve">                              XII Спартакиада школьников "Любимому городу - наши рекорды!"</t>
  </si>
  <si>
    <t>Девочки:  5-6 кл.   (дистанция 2 км.)</t>
  </si>
  <si>
    <t>Мальчики: 5-6 кл.    (дистанция 2 км)</t>
  </si>
  <si>
    <t>Девочки:  7-9 кл.   (дистанция 3 км.)</t>
  </si>
  <si>
    <t>Мальчики: 7-9 кл.    (дистанция 3 км)</t>
  </si>
  <si>
    <t>Девушки: 10-11 кл.    (дистанция 3 км.)</t>
  </si>
  <si>
    <t>Юноши: 10-11 кл.    (дистанция 5 км.)</t>
  </si>
  <si>
    <t>11б</t>
  </si>
  <si>
    <t>10б</t>
  </si>
  <si>
    <t>Востротин Василий</t>
  </si>
  <si>
    <t>11а</t>
  </si>
  <si>
    <t>Мельников Андрей</t>
  </si>
  <si>
    <t>Мамонов Дмитрий</t>
  </si>
  <si>
    <t>Конюхов Дмитрий</t>
  </si>
  <si>
    <t>Газизов Тимур</t>
  </si>
  <si>
    <t>Мирошниченко Виктор</t>
  </si>
  <si>
    <t>Лищенко Елизавета</t>
  </si>
  <si>
    <t>Пашкова Анастасия</t>
  </si>
  <si>
    <t>Коростелёв Владимир</t>
  </si>
  <si>
    <t>Рожков Андрей</t>
  </si>
  <si>
    <t xml:space="preserve"> параллель 7 - 9 классы</t>
  </si>
  <si>
    <t xml:space="preserve"> параллель 10 - 11 классы</t>
  </si>
  <si>
    <t>Пронина Лада</t>
  </si>
  <si>
    <t>Бохач Анна</t>
  </si>
  <si>
    <t>Хасанов Максим</t>
  </si>
  <si>
    <t>Вилков Кирилл</t>
  </si>
  <si>
    <t xml:space="preserve">Лебедева Анна </t>
  </si>
  <si>
    <t>Шепель Ян</t>
  </si>
  <si>
    <t>Бондаренко Алёна</t>
  </si>
  <si>
    <t>Орлов Юрий</t>
  </si>
  <si>
    <t>Карташова Наталья</t>
  </si>
  <si>
    <t>Мустафин Дмитрий</t>
  </si>
  <si>
    <t>Конюхов Евгений</t>
  </si>
  <si>
    <t>Кукла Екатерина</t>
  </si>
  <si>
    <t xml:space="preserve">Гареев Вадим </t>
  </si>
  <si>
    <t xml:space="preserve">                                                                  Л Ы Ж Н Ы Е  Г О Н К И</t>
  </si>
  <si>
    <t xml:space="preserve">                                  XIII Спартакиада школьников общеобразовательных учреждений</t>
  </si>
  <si>
    <t xml:space="preserve">           9-10.03.2017 г.</t>
  </si>
  <si>
    <t xml:space="preserve">                              XIII Спартакиада школьников "Любимому городу - наши рекорды!"</t>
  </si>
  <si>
    <t xml:space="preserve">                                XIII Спартакиада школьников общеобразовательных учреждений</t>
  </si>
  <si>
    <t xml:space="preserve">                               XIII Спартакиада школьников общеобразовательных учреждений</t>
  </si>
  <si>
    <t xml:space="preserve">                              XIII Спартакиада школьников общеобразовательных учреждений</t>
  </si>
  <si>
    <t xml:space="preserve">   9 марта 2017 г.</t>
  </si>
  <si>
    <t xml:space="preserve">    9 марта 2017 г.</t>
  </si>
  <si>
    <t xml:space="preserve">      9 марта 2017 г.</t>
  </si>
  <si>
    <t xml:space="preserve">       10 марта 2017 г.</t>
  </si>
  <si>
    <t xml:space="preserve">      10 марта 2017 г.</t>
  </si>
  <si>
    <t xml:space="preserve">     10 марта 2017 г.</t>
  </si>
  <si>
    <t xml:space="preserve">                                  соревнований лично-командного первенства по лыжам</t>
  </si>
  <si>
    <t xml:space="preserve">                                   соревнований лично-командного первенства по лыжам</t>
  </si>
  <si>
    <t xml:space="preserve">                                                 Дата проведения: 9-10 марта 2017 г.</t>
  </si>
  <si>
    <t xml:space="preserve">                 Главный секретарь Спартакиады: ________ Шаров В.М.</t>
  </si>
  <si>
    <t xml:space="preserve">Главный судья Спартакиады: ___________  Гессель Т.Т. </t>
  </si>
  <si>
    <t>Бокарев Артём</t>
  </si>
  <si>
    <t>Чиркин Александр</t>
  </si>
  <si>
    <t>Гурин Данил</t>
  </si>
  <si>
    <t>3в</t>
  </si>
  <si>
    <t>Манькова Марьяна</t>
  </si>
  <si>
    <t>Козлова Дарья</t>
  </si>
  <si>
    <t>Голенов Максим</t>
  </si>
  <si>
    <t>Решетников Кирилл</t>
  </si>
  <si>
    <t>Шалыгин Никита</t>
  </si>
  <si>
    <t>5в</t>
  </si>
  <si>
    <t>Косолапов Максим</t>
  </si>
  <si>
    <t>Плюхина Дарья</t>
  </si>
  <si>
    <t>5а</t>
  </si>
  <si>
    <t>Рощина Таисия</t>
  </si>
  <si>
    <t>Козловская Милана</t>
  </si>
  <si>
    <t>Лисицын Иван</t>
  </si>
  <si>
    <t>Шалыгин Максим</t>
  </si>
  <si>
    <t>Самойлин Данил</t>
  </si>
  <si>
    <t>7а</t>
  </si>
  <si>
    <t>7б</t>
  </si>
  <si>
    <t>Евстифеева Ульяна</t>
  </si>
  <si>
    <t>Уфимцева Анастасия</t>
  </si>
  <si>
    <t>Забелина Екатерина</t>
  </si>
  <si>
    <t>Палитов Михаил</t>
  </si>
  <si>
    <t>Гилёв Игорь</t>
  </si>
  <si>
    <t>10а</t>
  </si>
  <si>
    <t>Малоярославцев Александр</t>
  </si>
  <si>
    <t>Кашапова Карина</t>
  </si>
  <si>
    <t>Лугинина Екатерина</t>
  </si>
  <si>
    <t>Артамонов Глеб</t>
  </si>
  <si>
    <t>Мохонь Роман</t>
  </si>
  <si>
    <t>Мыльников Николай</t>
  </si>
  <si>
    <t>Нажмутдинова Полина</t>
  </si>
  <si>
    <t>Кудряшов Иван</t>
  </si>
  <si>
    <t>Медведев Степан</t>
  </si>
  <si>
    <t>Томилова Варвара</t>
  </si>
  <si>
    <t>Злыгостева Ксения</t>
  </si>
  <si>
    <t>Дмитриева Карина</t>
  </si>
  <si>
    <t>Пырегова Яна</t>
  </si>
  <si>
    <t>Шмелёва Мария</t>
  </si>
  <si>
    <t>Саюн Дмитрий</t>
  </si>
  <si>
    <t>Ноткин Егор</t>
  </si>
  <si>
    <t>Зинченко Сергей</t>
  </si>
  <si>
    <t>Быков Тимофей</t>
  </si>
  <si>
    <t>Бакшаев Роман</t>
  </si>
  <si>
    <t>Кацман Дмитрий</t>
  </si>
  <si>
    <t>Антимонова Дарья</t>
  </si>
  <si>
    <t>Извекова Василиса</t>
  </si>
  <si>
    <t>Иванова Виктория</t>
  </si>
  <si>
    <t>Брянцев Семён</t>
  </si>
  <si>
    <t>Фролов Денис</t>
  </si>
  <si>
    <t>Сисонов Александр</t>
  </si>
  <si>
    <t>Григорьев Георгий</t>
  </si>
  <si>
    <t>Афанасьева Валерия</t>
  </si>
  <si>
    <t>Беляева Мария</t>
  </si>
  <si>
    <t>5б</t>
  </si>
  <si>
    <t>Терехов Иван</t>
  </si>
  <si>
    <t>Спичёв Даниил</t>
  </si>
  <si>
    <t>Кухарева Татьяна</t>
  </si>
  <si>
    <t>Минеева Елена</t>
  </si>
  <si>
    <t>Потапова Валерия</t>
  </si>
  <si>
    <t>Дунаева Кристина</t>
  </si>
  <si>
    <t>Годова Надежда</t>
  </si>
  <si>
    <t>Алтуева Иоланта</t>
  </si>
  <si>
    <t>Ситникова Дарья</t>
  </si>
  <si>
    <t>10в</t>
  </si>
  <si>
    <t>Варлашов Роман</t>
  </si>
  <si>
    <t>Савин Валентин</t>
  </si>
  <si>
    <t>11в</t>
  </si>
  <si>
    <t>Иконников Степан</t>
  </si>
  <si>
    <t>Смирнова Маргарита</t>
  </si>
  <si>
    <t>Седов Яков</t>
  </si>
  <si>
    <t>Передернина Мария</t>
  </si>
  <si>
    <t>Лихачёва Анастасия</t>
  </si>
  <si>
    <t>Худжанова Анастасия</t>
  </si>
  <si>
    <t>Самойлина Кристина</t>
  </si>
  <si>
    <t>7в</t>
  </si>
  <si>
    <t>Соколова Алиса</t>
  </si>
  <si>
    <t>Чапурова Дарья</t>
  </si>
  <si>
    <t>Скворцова Юля</t>
  </si>
  <si>
    <t>Блинова Ксения</t>
  </si>
  <si>
    <t>Волкова Ангелина</t>
  </si>
  <si>
    <t>Долмазян Карина</t>
  </si>
  <si>
    <t>Гареев Данил</t>
  </si>
  <si>
    <t>Лоскутов Алексей</t>
  </si>
  <si>
    <t>Грона Иван</t>
  </si>
  <si>
    <t>Юдина Лера</t>
  </si>
  <si>
    <t>Петрова Виктория</t>
  </si>
  <si>
    <t>Веселов Иван</t>
  </si>
  <si>
    <t>Завьялова Дарья</t>
  </si>
  <si>
    <t>Мочалина Полина</t>
  </si>
  <si>
    <t>Осинцева Юля</t>
  </si>
  <si>
    <t>Карев Григорий</t>
  </si>
  <si>
    <t>Шевнин Александр</t>
  </si>
  <si>
    <t>Иванов Вячеслав</t>
  </si>
  <si>
    <t>Гренфенштейн Илья</t>
  </si>
  <si>
    <t>Кормина Елена</t>
  </si>
  <si>
    <t>Недбайло Георгий</t>
  </si>
  <si>
    <t>Витенберг Виталий</t>
  </si>
  <si>
    <t>Ивле Владислав</t>
  </si>
  <si>
    <t>Пузикова Диана</t>
  </si>
  <si>
    <t>Дуденкова Ксения</t>
  </si>
  <si>
    <t>Лупанова Софья</t>
  </si>
  <si>
    <t>Ерёмушкин Влад</t>
  </si>
  <si>
    <t>Громов Дмитрий</t>
  </si>
  <si>
    <t>Долгополов Никита</t>
  </si>
  <si>
    <t>Жукоа Вячеслав</t>
  </si>
  <si>
    <t>Кветинская Милана</t>
  </si>
  <si>
    <t>Ломова Александра</t>
  </si>
  <si>
    <t>Шалдин Иван</t>
  </si>
  <si>
    <t>Щербинина Лера</t>
  </si>
  <si>
    <t>Казакова Екатерина</t>
  </si>
  <si>
    <t>Парамонова Юлия</t>
  </si>
  <si>
    <t>Юрьев Денис</t>
  </si>
  <si>
    <t>Заколяпин Александр</t>
  </si>
  <si>
    <t>Щербинина Анастасия</t>
  </si>
  <si>
    <t>Яскина Соня</t>
  </si>
  <si>
    <t>Момот Влада</t>
  </si>
  <si>
    <t>Крыжановская Анна</t>
  </si>
  <si>
    <t>Парамонов Иван</t>
  </si>
  <si>
    <t>Прахов Александр</t>
  </si>
  <si>
    <t>Крое Александр</t>
  </si>
  <si>
    <t>Морозова Анастасия</t>
  </si>
  <si>
    <t>Вяткина Мария</t>
  </si>
  <si>
    <t>Власова Арина</t>
  </si>
  <si>
    <t>Горнов Кирилл</t>
  </si>
  <si>
    <t>Мельников Александр</t>
  </si>
  <si>
    <t xml:space="preserve">Дёмина Ангелина </t>
  </si>
  <si>
    <t>Лукашина Полина</t>
  </si>
  <si>
    <t>Алфёрова Алёна</t>
  </si>
  <si>
    <t>Ефименко Александр</t>
  </si>
  <si>
    <t>Иванов Николай</t>
  </si>
  <si>
    <t>Прахова Анастасия</t>
  </si>
  <si>
    <t>Лукьянова Анастасия</t>
  </si>
  <si>
    <t>Бурая Марта</t>
  </si>
  <si>
    <t>Булычёва Екатерина</t>
  </si>
  <si>
    <t>Возисова Екатерина</t>
  </si>
  <si>
    <t>Вармаховская Екатерина</t>
  </si>
  <si>
    <t>Алтухов Виталий</t>
  </si>
  <si>
    <t>Громов Георгий</t>
  </si>
  <si>
    <t>Сорокин Никита</t>
  </si>
  <si>
    <t>Лушников Владислав</t>
  </si>
  <si>
    <t xml:space="preserve">Богатырёв Михаил </t>
  </si>
  <si>
    <t>Хаиров Илья</t>
  </si>
  <si>
    <t>Борецких Илья</t>
  </si>
  <si>
    <t>Пониванова Яна</t>
  </si>
  <si>
    <t>Кисагулов Рустам</t>
  </si>
  <si>
    <t>Маслова Кристина</t>
  </si>
  <si>
    <t>Лаврентьева Кристина</t>
  </si>
  <si>
    <t>Климова Екатерина</t>
  </si>
  <si>
    <t>Алексеенко Жанна</t>
  </si>
  <si>
    <t>Петрова Софья</t>
  </si>
  <si>
    <t>Кабулова Мария</t>
  </si>
  <si>
    <t>Давыденко Полина</t>
  </si>
  <si>
    <t>Механошин Сергей</t>
  </si>
  <si>
    <t>не зачёт</t>
  </si>
  <si>
    <t>не явка</t>
  </si>
  <si>
    <t>Командное</t>
  </si>
  <si>
    <t xml:space="preserve"> время </t>
  </si>
  <si>
    <t xml:space="preserve"> место </t>
  </si>
  <si>
    <t>наруш/правил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</si>
</sst>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h]:mm:ss;@"/>
    <numFmt numFmtId="187" formatCode="h:mm:ss;@"/>
    <numFmt numFmtId="188" formatCode="[$-FC19]d\ mmmm\ yyyy\ &quot;г.&quot;"/>
    <numFmt numFmtId="189" formatCode="h:mm;@"/>
  </numFmts>
  <fonts count="75">
    <font>
      <sz val="11"/>
      <name val="Tahoma"/>
      <family val="2"/>
    </font>
    <font>
      <sz val="10"/>
      <name val="Tahoma"/>
      <family val="2"/>
    </font>
    <font>
      <i/>
      <sz val="14"/>
      <name val="Monotype Corsiva"/>
      <family val="4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4"/>
      <name val="Arial"/>
      <family val="2"/>
    </font>
    <font>
      <i/>
      <sz val="12"/>
      <name val="Monotype Corsiva"/>
      <family val="4"/>
    </font>
    <font>
      <b/>
      <sz val="1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5"/>
      <color indexed="8"/>
      <name val="Calibri"/>
      <family val="2"/>
    </font>
    <font>
      <b/>
      <sz val="13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Arial"/>
      <family val="2"/>
    </font>
    <font>
      <b/>
      <sz val="11"/>
      <color indexed="23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30"/>
      <name val="Arial"/>
      <family val="2"/>
    </font>
    <font>
      <b/>
      <sz val="12"/>
      <color indexed="17"/>
      <name val="Arial"/>
      <family val="2"/>
    </font>
    <font>
      <b/>
      <sz val="20"/>
      <color indexed="8"/>
      <name val="Arial"/>
      <family val="2"/>
    </font>
    <font>
      <b/>
      <sz val="12"/>
      <color indexed="9"/>
      <name val="Arial"/>
      <family val="2"/>
    </font>
    <font>
      <b/>
      <sz val="13"/>
      <color indexed="8"/>
      <name val="Arial"/>
      <family val="2"/>
    </font>
    <font>
      <b/>
      <i/>
      <sz val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5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9C0006"/>
      <name val="Arial"/>
      <family val="2"/>
    </font>
    <font>
      <b/>
      <sz val="11"/>
      <color rgb="FF7F7F7F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2"/>
      <color rgb="FF00B050"/>
      <name val="Arial"/>
      <family val="2"/>
    </font>
    <font>
      <b/>
      <sz val="20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theme="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8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87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/>
      <protection hidden="1"/>
    </xf>
    <xf numFmtId="0" fontId="5" fillId="0" borderId="2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/>
      <protection hidden="1"/>
    </xf>
    <xf numFmtId="186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23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8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21" fontId="9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47" fontId="4" fillId="0" borderId="0" xfId="0" applyNumberFormat="1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 wrapText="1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/>
      <protection hidden="1"/>
    </xf>
    <xf numFmtId="0" fontId="69" fillId="0" borderId="10" xfId="0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center" vertical="center"/>
      <protection hidden="1"/>
    </xf>
    <xf numFmtId="0" fontId="16" fillId="0" borderId="36" xfId="0" applyFont="1" applyFill="1" applyBorder="1" applyAlignment="1" applyProtection="1">
      <alignment horizontal="center" vertical="center"/>
      <protection hidden="1"/>
    </xf>
    <xf numFmtId="0" fontId="69" fillId="0" borderId="37" xfId="0" applyFont="1" applyFill="1" applyBorder="1" applyAlignment="1" applyProtection="1">
      <alignment horizontal="center" vertical="center"/>
      <protection hidden="1"/>
    </xf>
    <xf numFmtId="0" fontId="18" fillId="0" borderId="38" xfId="0" applyFont="1" applyFill="1" applyBorder="1" applyAlignment="1" applyProtection="1">
      <alignment horizontal="center" vertical="center"/>
      <protection hidden="1"/>
    </xf>
    <xf numFmtId="0" fontId="69" fillId="0" borderId="3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39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187" fontId="5" fillId="0" borderId="12" xfId="0" applyNumberFormat="1" applyFont="1" applyFill="1" applyBorder="1" applyAlignment="1" applyProtection="1">
      <alignment horizontal="center" vertical="center"/>
      <protection hidden="1"/>
    </xf>
    <xf numFmtId="187" fontId="4" fillId="0" borderId="40" xfId="0" applyNumberFormat="1" applyFont="1" applyFill="1" applyBorder="1" applyAlignment="1" applyProtection="1">
      <alignment horizontal="center" vertical="center"/>
      <protection hidden="1"/>
    </xf>
    <xf numFmtId="187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187" fontId="5" fillId="0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187" fontId="5" fillId="0" borderId="4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45" fontId="5" fillId="0" borderId="12" xfId="0" applyNumberFormat="1" applyFont="1" applyFill="1" applyBorder="1" applyAlignment="1" applyProtection="1">
      <alignment horizontal="center" vertical="center"/>
      <protection hidden="1"/>
    </xf>
    <xf numFmtId="45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187" fontId="5" fillId="13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21" fontId="5" fillId="0" borderId="0" xfId="0" applyNumberFormat="1" applyFont="1" applyFill="1" applyAlignment="1" applyProtection="1">
      <alignment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13" xfId="0" applyFont="1" applyFill="1" applyBorder="1" applyAlignment="1" applyProtection="1">
      <alignment horizontal="center" vertical="center"/>
      <protection hidden="1"/>
    </xf>
    <xf numFmtId="0" fontId="70" fillId="0" borderId="42" xfId="0" applyFont="1" applyFill="1" applyBorder="1" applyAlignment="1" applyProtection="1">
      <alignment horizontal="center" vertical="center"/>
      <protection hidden="1"/>
    </xf>
    <xf numFmtId="0" fontId="70" fillId="0" borderId="33" xfId="0" applyFont="1" applyFill="1" applyBorder="1" applyAlignment="1" applyProtection="1">
      <alignment horizontal="center" vertical="center"/>
      <protection hidden="1"/>
    </xf>
    <xf numFmtId="0" fontId="70" fillId="0" borderId="34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186" fontId="5" fillId="0" borderId="24" xfId="0" applyNumberFormat="1" applyFont="1" applyFill="1" applyBorder="1" applyAlignment="1" applyProtection="1">
      <alignment horizontal="center" vertical="center"/>
      <protection hidden="1"/>
    </xf>
    <xf numFmtId="186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4" fillId="0" borderId="43" xfId="0" applyFont="1" applyFill="1" applyBorder="1" applyAlignment="1" applyProtection="1">
      <alignment horizontal="center" vertical="center"/>
      <protection hidden="1"/>
    </xf>
    <xf numFmtId="0" fontId="14" fillId="0" borderId="4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71" fillId="33" borderId="0" xfId="0" applyFont="1" applyFill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22" fillId="0" borderId="48" xfId="0" applyFont="1" applyFill="1" applyBorder="1" applyAlignment="1" applyProtection="1">
      <alignment horizontal="center" vertical="center" wrapText="1"/>
      <protection hidden="1"/>
    </xf>
    <xf numFmtId="0" fontId="22" fillId="0" borderId="4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21" fillId="0" borderId="25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5" fillId="0" borderId="48" xfId="0" applyFont="1" applyFill="1" applyBorder="1" applyAlignment="1" applyProtection="1">
      <alignment horizontal="center" vertic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18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21" fontId="9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87" fontId="7" fillId="0" borderId="42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87" fontId="7" fillId="0" borderId="33" xfId="0" applyNumberFormat="1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187" fontId="7" fillId="0" borderId="34" xfId="0" applyNumberFormat="1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45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horizontal="center" vertical="center"/>
      <protection hidden="1"/>
    </xf>
    <xf numFmtId="0" fontId="72" fillId="0" borderId="12" xfId="0" applyFont="1" applyFill="1" applyBorder="1" applyAlignment="1" applyProtection="1">
      <alignment horizontal="center" vertical="center"/>
      <protection hidden="1"/>
    </xf>
    <xf numFmtId="45" fontId="73" fillId="0" borderId="12" xfId="0" applyNumberFormat="1" applyFont="1" applyFill="1" applyBorder="1" applyAlignment="1" applyProtection="1">
      <alignment horizontal="center" vertical="center"/>
      <protection hidden="1"/>
    </xf>
    <xf numFmtId="187" fontId="74" fillId="0" borderId="1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1009650</xdr:colOff>
      <xdr:row>3</xdr:row>
      <xdr:rowOff>142875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3</xdr:row>
      <xdr:rowOff>76200</xdr:rowOff>
    </xdr:to>
    <xdr:pic>
      <xdr:nvPicPr>
        <xdr:cNvPr id="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9525</xdr:rowOff>
    </xdr:from>
    <xdr:to>
      <xdr:col>0</xdr:col>
      <xdr:colOff>1123950</xdr:colOff>
      <xdr:row>3</xdr:row>
      <xdr:rowOff>161925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152400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942975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990600</xdr:colOff>
      <xdr:row>3</xdr:row>
      <xdr:rowOff>114300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942975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1057275</xdr:colOff>
      <xdr:row>3</xdr:row>
      <xdr:rowOff>161925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1038225</xdr:colOff>
      <xdr:row>3</xdr:row>
      <xdr:rowOff>123825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123825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1076325</xdr:colOff>
      <xdr:row>3</xdr:row>
      <xdr:rowOff>142875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1"/>
  <sheetViews>
    <sheetView workbookViewId="0" topLeftCell="A13">
      <selection activeCell="A13" sqref="A1:IV16384"/>
    </sheetView>
  </sheetViews>
  <sheetFormatPr defaultColWidth="0" defaultRowHeight="14.25" zeroHeight="1"/>
  <cols>
    <col min="1" max="1" width="20.625" style="10" customWidth="1"/>
    <col min="2" max="3" width="8.625" style="22" customWidth="1"/>
    <col min="4" max="4" width="9.625" style="22" customWidth="1"/>
    <col min="5" max="5" width="7.75390625" style="37" customWidth="1"/>
    <col min="6" max="6" width="10.25390625" style="37" customWidth="1"/>
    <col min="7" max="7" width="10.875" style="37" customWidth="1"/>
    <col min="8" max="8" width="10.375" style="22" customWidth="1"/>
    <col min="9" max="9" width="5.875" style="22" customWidth="1"/>
    <col min="10" max="16384" width="0" style="22" hidden="1" customWidth="1"/>
  </cols>
  <sheetData>
    <row r="1" spans="1:9" ht="15" customHeight="1">
      <c r="A1" s="110" t="s">
        <v>81</v>
      </c>
      <c r="B1" s="110"/>
      <c r="C1" s="110"/>
      <c r="D1" s="110"/>
      <c r="E1" s="110"/>
      <c r="F1" s="110"/>
      <c r="G1" s="110"/>
      <c r="H1" s="110"/>
      <c r="I1" s="110"/>
    </row>
    <row r="2" spans="1:9" ht="14.2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</row>
    <row r="4" ht="15" customHeight="1"/>
    <row r="5" spans="3:6" ht="15" customHeight="1">
      <c r="C5" s="24" t="s">
        <v>62</v>
      </c>
      <c r="D5" s="24"/>
      <c r="E5" s="24"/>
      <c r="F5" s="24"/>
    </row>
    <row r="6" spans="1:9" ht="15" customHeight="1">
      <c r="A6" s="24" t="s">
        <v>63</v>
      </c>
      <c r="B6" s="24"/>
      <c r="C6" s="24"/>
      <c r="D6" s="24"/>
      <c r="E6" s="24"/>
      <c r="F6" s="24"/>
      <c r="G6" s="24"/>
      <c r="H6" s="24"/>
      <c r="I6" s="24"/>
    </row>
    <row r="7" spans="1:9" ht="15" customHeight="1">
      <c r="A7" s="14"/>
      <c r="B7" s="21"/>
      <c r="C7" s="21"/>
      <c r="D7" s="21"/>
      <c r="E7" s="38"/>
      <c r="F7" s="38"/>
      <c r="G7" s="38"/>
      <c r="H7" s="21"/>
      <c r="I7" s="21"/>
    </row>
    <row r="8" spans="1:9" ht="15" customHeight="1">
      <c r="A8" s="87" t="s">
        <v>8</v>
      </c>
      <c r="B8" s="21"/>
      <c r="C8" s="21"/>
      <c r="D8" s="21"/>
      <c r="E8" s="38"/>
      <c r="F8" s="111" t="s">
        <v>42</v>
      </c>
      <c r="G8" s="111"/>
      <c r="H8" s="111"/>
      <c r="I8" s="21"/>
    </row>
    <row r="9" spans="1:9" ht="15" customHeight="1">
      <c r="A9" s="87" t="s">
        <v>31</v>
      </c>
      <c r="B9" s="21"/>
      <c r="C9" s="21"/>
      <c r="D9" s="21"/>
      <c r="E9" s="38"/>
      <c r="F9" s="22"/>
      <c r="G9" s="38" t="s">
        <v>189</v>
      </c>
      <c r="H9" s="38"/>
      <c r="I9" s="21"/>
    </row>
    <row r="10" spans="1:9" ht="15" customHeight="1">
      <c r="A10" s="87" t="s">
        <v>32</v>
      </c>
      <c r="B10" s="21"/>
      <c r="C10" s="21"/>
      <c r="D10" s="21"/>
      <c r="E10" s="38"/>
      <c r="F10" s="111" t="s">
        <v>44</v>
      </c>
      <c r="G10" s="111"/>
      <c r="H10" s="52" t="s">
        <v>97</v>
      </c>
      <c r="I10" s="21"/>
    </row>
    <row r="11" spans="1:9" ht="15" customHeight="1">
      <c r="A11" s="87" t="s">
        <v>33</v>
      </c>
      <c r="B11" s="21"/>
      <c r="C11" s="21"/>
      <c r="D11" s="21"/>
      <c r="E11" s="38"/>
      <c r="F11" s="111" t="s">
        <v>43</v>
      </c>
      <c r="G11" s="111"/>
      <c r="H11" s="111"/>
      <c r="I11" s="21"/>
    </row>
    <row r="12" spans="1:9" ht="15" customHeight="1">
      <c r="A12" s="87" t="s">
        <v>34</v>
      </c>
      <c r="B12" s="21"/>
      <c r="C12" s="21"/>
      <c r="D12" s="21"/>
      <c r="E12" s="38"/>
      <c r="F12" s="38"/>
      <c r="G12" s="38" t="s">
        <v>139</v>
      </c>
      <c r="H12" s="21"/>
      <c r="I12" s="21"/>
    </row>
    <row r="13" spans="1:9" ht="15" customHeight="1">
      <c r="A13" s="14"/>
      <c r="B13" s="21"/>
      <c r="C13" s="21"/>
      <c r="D13" s="21" t="s">
        <v>78</v>
      </c>
      <c r="E13" s="38"/>
      <c r="F13" s="38"/>
      <c r="G13" s="38"/>
      <c r="H13" s="21"/>
      <c r="I13" s="21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319</v>
      </c>
      <c r="B16" s="4" t="s">
        <v>117</v>
      </c>
      <c r="C16" s="6">
        <v>117</v>
      </c>
      <c r="D16" s="6">
        <v>1</v>
      </c>
      <c r="E16" s="113">
        <v>0.00017361111111111112</v>
      </c>
      <c r="F16" s="95">
        <v>0.004108796296296297</v>
      </c>
      <c r="G16" s="95">
        <f>IF(F16="","",F16-E16)</f>
        <v>0.003935185185185186</v>
      </c>
      <c r="H16" s="4">
        <f>IF(G16="","",RANK(G16,$G$16:$G$39,1))</f>
        <v>15</v>
      </c>
    </row>
    <row r="17" spans="1:8" ht="15" customHeight="1">
      <c r="A17" s="88" t="s">
        <v>200</v>
      </c>
      <c r="B17" s="7" t="s">
        <v>116</v>
      </c>
      <c r="C17" s="6">
        <v>121</v>
      </c>
      <c r="D17" s="6">
        <v>2</v>
      </c>
      <c r="E17" s="113">
        <v>0.00034722222222222224</v>
      </c>
      <c r="F17" s="95">
        <v>0.004120370370370371</v>
      </c>
      <c r="G17" s="95">
        <f>IF(F17="","",F17-E17)</f>
        <v>0.0037731481481481483</v>
      </c>
      <c r="H17" s="4">
        <f aca="true" t="shared" si="0" ref="H17:H39">IF(G17="","",RANK(G17,$G$16:$G$39,1))</f>
        <v>13</v>
      </c>
    </row>
    <row r="18" spans="1:8" ht="15" customHeight="1">
      <c r="A18" s="88" t="s">
        <v>131</v>
      </c>
      <c r="B18" s="7" t="s">
        <v>115</v>
      </c>
      <c r="C18" s="6">
        <v>125</v>
      </c>
      <c r="D18" s="6">
        <v>3</v>
      </c>
      <c r="E18" s="113">
        <v>0.0005208333333333333</v>
      </c>
      <c r="F18" s="95">
        <v>0.003993055555555556</v>
      </c>
      <c r="G18" s="95">
        <f aca="true" t="shared" si="1" ref="G18:G39">IF(F18="","",F18-E18)</f>
        <v>0.003472222222222223</v>
      </c>
      <c r="H18" s="4">
        <f t="shared" si="0"/>
        <v>7</v>
      </c>
    </row>
    <row r="19" spans="1:8" ht="15" customHeight="1">
      <c r="A19" s="88" t="s">
        <v>283</v>
      </c>
      <c r="B19" s="7" t="s">
        <v>121</v>
      </c>
      <c r="C19" s="6">
        <v>126</v>
      </c>
      <c r="D19" s="6">
        <v>4</v>
      </c>
      <c r="E19" s="113">
        <v>0.0006944444444444445</v>
      </c>
      <c r="F19" s="95">
        <v>0.0038888888888888883</v>
      </c>
      <c r="G19" s="95">
        <f t="shared" si="1"/>
        <v>0.0031944444444444438</v>
      </c>
      <c r="H19" s="4">
        <f t="shared" si="0"/>
        <v>4</v>
      </c>
    </row>
    <row r="20" spans="1:8" ht="15" customHeight="1">
      <c r="A20" s="88" t="s">
        <v>243</v>
      </c>
      <c r="B20" s="8" t="s">
        <v>116</v>
      </c>
      <c r="C20" s="4">
        <v>127</v>
      </c>
      <c r="D20" s="6">
        <v>5</v>
      </c>
      <c r="E20" s="113">
        <v>0.0008680555555555555</v>
      </c>
      <c r="F20" s="95">
        <v>0.0038078703703703707</v>
      </c>
      <c r="G20" s="95">
        <f t="shared" si="1"/>
        <v>0.0029398148148148152</v>
      </c>
      <c r="H20" s="4">
        <f t="shared" si="0"/>
        <v>2</v>
      </c>
    </row>
    <row r="21" spans="1:8" ht="15" customHeight="1">
      <c r="A21" s="88" t="s">
        <v>297</v>
      </c>
      <c r="B21" s="8" t="s">
        <v>116</v>
      </c>
      <c r="C21" s="4">
        <v>135</v>
      </c>
      <c r="D21" s="6">
        <v>6</v>
      </c>
      <c r="E21" s="113">
        <v>0.0010416666666666667</v>
      </c>
      <c r="F21" s="95">
        <v>0.0052430555555555555</v>
      </c>
      <c r="G21" s="95">
        <f t="shared" si="1"/>
        <v>0.004201388888888889</v>
      </c>
      <c r="H21" s="4">
        <f t="shared" si="0"/>
        <v>17</v>
      </c>
    </row>
    <row r="22" spans="1:8" ht="15" customHeight="1">
      <c r="A22" s="88" t="s">
        <v>320</v>
      </c>
      <c r="B22" s="4" t="s">
        <v>115</v>
      </c>
      <c r="C22" s="6">
        <v>117</v>
      </c>
      <c r="D22" s="6">
        <v>7</v>
      </c>
      <c r="E22" s="113">
        <v>0.0012152777777777778</v>
      </c>
      <c r="F22" s="95">
        <v>0.005648148148148148</v>
      </c>
      <c r="G22" s="95">
        <f t="shared" si="1"/>
        <v>0.00443287037037037</v>
      </c>
      <c r="H22" s="4">
        <f t="shared" si="0"/>
        <v>20</v>
      </c>
    </row>
    <row r="23" spans="1:8" ht="15" customHeight="1">
      <c r="A23" s="88" t="s">
        <v>178</v>
      </c>
      <c r="B23" s="8" t="s">
        <v>116</v>
      </c>
      <c r="C23" s="6">
        <v>121</v>
      </c>
      <c r="D23" s="6">
        <v>8</v>
      </c>
      <c r="E23" s="113">
        <v>0.001388888888888889</v>
      </c>
      <c r="F23" s="95">
        <v>0.006550925925925926</v>
      </c>
      <c r="G23" s="95">
        <f t="shared" si="1"/>
        <v>0.005162037037037037</v>
      </c>
      <c r="H23" s="4">
        <f t="shared" si="0"/>
        <v>23</v>
      </c>
    </row>
    <row r="24" spans="1:8" ht="15" customHeight="1">
      <c r="A24" s="88" t="s">
        <v>269</v>
      </c>
      <c r="B24" s="7" t="s">
        <v>115</v>
      </c>
      <c r="C24" s="6">
        <v>125</v>
      </c>
      <c r="D24" s="6">
        <v>9</v>
      </c>
      <c r="E24" s="113">
        <v>0.0015624999999999999</v>
      </c>
      <c r="F24" s="95">
        <v>0.005185185185185185</v>
      </c>
      <c r="G24" s="95">
        <f t="shared" si="1"/>
        <v>0.0036226851851851854</v>
      </c>
      <c r="H24" s="4">
        <f t="shared" si="0"/>
        <v>10</v>
      </c>
    </row>
    <row r="25" spans="1:8" ht="15" customHeight="1">
      <c r="A25" s="88" t="s">
        <v>285</v>
      </c>
      <c r="B25" s="7" t="s">
        <v>115</v>
      </c>
      <c r="C25" s="6">
        <v>126</v>
      </c>
      <c r="D25" s="6">
        <v>10</v>
      </c>
      <c r="E25" s="113">
        <v>0.001736111111111111</v>
      </c>
      <c r="F25" s="95">
        <v>0.0065625</v>
      </c>
      <c r="G25" s="95">
        <f t="shared" si="1"/>
        <v>0.004826388888888889</v>
      </c>
      <c r="H25" s="4">
        <f t="shared" si="0"/>
        <v>22</v>
      </c>
    </row>
    <row r="26" spans="1:8" ht="15" customHeight="1">
      <c r="A26" s="88" t="s">
        <v>244</v>
      </c>
      <c r="B26" s="7" t="s">
        <v>116</v>
      </c>
      <c r="C26" s="4">
        <v>127</v>
      </c>
      <c r="D26" s="6">
        <v>11</v>
      </c>
      <c r="E26" s="113">
        <v>0.0019097222222222222</v>
      </c>
      <c r="F26" s="95">
        <v>0.00525462962962963</v>
      </c>
      <c r="G26" s="95">
        <f t="shared" si="1"/>
        <v>0.0033449074074074076</v>
      </c>
      <c r="H26" s="4">
        <f t="shared" si="0"/>
        <v>6</v>
      </c>
    </row>
    <row r="27" spans="1:8" ht="15" customHeight="1">
      <c r="A27" s="88" t="s">
        <v>298</v>
      </c>
      <c r="B27" s="8" t="s">
        <v>115</v>
      </c>
      <c r="C27" s="4">
        <v>135</v>
      </c>
      <c r="D27" s="6">
        <v>12</v>
      </c>
      <c r="E27" s="113">
        <v>0.0020833333333333333</v>
      </c>
      <c r="F27" s="95">
        <v>0.005717592592592593</v>
      </c>
      <c r="G27" s="95">
        <f t="shared" si="1"/>
        <v>0.0036342592592592594</v>
      </c>
      <c r="H27" s="4">
        <f t="shared" si="0"/>
        <v>11</v>
      </c>
    </row>
    <row r="28" spans="1:8" ht="15" customHeight="1">
      <c r="A28" s="88" t="s">
        <v>343</v>
      </c>
      <c r="B28" s="4" t="s">
        <v>115</v>
      </c>
      <c r="C28" s="6">
        <v>117</v>
      </c>
      <c r="D28" s="6">
        <v>13</v>
      </c>
      <c r="E28" s="113">
        <v>0.0022569444444444447</v>
      </c>
      <c r="F28" s="95">
        <v>0.0066782407407407415</v>
      </c>
      <c r="G28" s="95">
        <f t="shared" si="1"/>
        <v>0.004421296296296296</v>
      </c>
      <c r="H28" s="4">
        <f t="shared" si="0"/>
        <v>19</v>
      </c>
    </row>
    <row r="29" spans="1:8" ht="15" customHeight="1">
      <c r="A29" s="88" t="s">
        <v>201</v>
      </c>
      <c r="B29" s="42" t="s">
        <v>116</v>
      </c>
      <c r="C29" s="6">
        <v>121</v>
      </c>
      <c r="D29" s="6">
        <v>14</v>
      </c>
      <c r="E29" s="113">
        <v>0.0024305555555555556</v>
      </c>
      <c r="F29" s="95">
        <v>0.0052662037037037035</v>
      </c>
      <c r="G29" s="95">
        <f t="shared" si="1"/>
        <v>0.002835648148148148</v>
      </c>
      <c r="H29" s="4">
        <f t="shared" si="0"/>
        <v>1</v>
      </c>
    </row>
    <row r="30" spans="1:8" ht="15" customHeight="1">
      <c r="A30" s="88" t="s">
        <v>229</v>
      </c>
      <c r="B30" s="8" t="s">
        <v>117</v>
      </c>
      <c r="C30" s="6">
        <v>125</v>
      </c>
      <c r="D30" s="6">
        <v>15</v>
      </c>
      <c r="E30" s="113">
        <v>0.0026041666666666665</v>
      </c>
      <c r="F30" s="95">
        <v>0.005752314814814814</v>
      </c>
      <c r="G30" s="95">
        <f t="shared" si="1"/>
        <v>0.0031481481481481477</v>
      </c>
      <c r="H30" s="4">
        <f t="shared" si="0"/>
        <v>3</v>
      </c>
    </row>
    <row r="31" spans="1:8" ht="15" customHeight="1">
      <c r="A31" s="88" t="s">
        <v>179</v>
      </c>
      <c r="B31" s="7" t="s">
        <v>115</v>
      </c>
      <c r="C31" s="6">
        <v>126</v>
      </c>
      <c r="D31" s="6">
        <v>16</v>
      </c>
      <c r="E31" s="113">
        <v>0.002777777777777778</v>
      </c>
      <c r="F31" s="194" t="s">
        <v>356</v>
      </c>
      <c r="G31" s="195">
        <v>0.006944444444444444</v>
      </c>
      <c r="H31" s="4">
        <f t="shared" si="0"/>
        <v>24</v>
      </c>
    </row>
    <row r="32" spans="1:8" ht="15" customHeight="1">
      <c r="A32" s="88" t="s">
        <v>344</v>
      </c>
      <c r="B32" s="7" t="s">
        <v>118</v>
      </c>
      <c r="C32" s="6">
        <v>127</v>
      </c>
      <c r="D32" s="6">
        <v>17</v>
      </c>
      <c r="E32" s="113">
        <v>0.002951388888888889</v>
      </c>
      <c r="F32" s="95">
        <v>0.0062268518518518515</v>
      </c>
      <c r="G32" s="95">
        <f t="shared" si="1"/>
        <v>0.0032754629629629627</v>
      </c>
      <c r="H32" s="4">
        <f t="shared" si="0"/>
        <v>5</v>
      </c>
    </row>
    <row r="33" spans="1:8" ht="15" customHeight="1">
      <c r="A33" s="88" t="s">
        <v>114</v>
      </c>
      <c r="B33" s="8" t="s">
        <v>118</v>
      </c>
      <c r="C33" s="4">
        <v>135</v>
      </c>
      <c r="D33" s="6">
        <v>18</v>
      </c>
      <c r="E33" s="113">
        <v>0.0031249999999999997</v>
      </c>
      <c r="F33" s="95">
        <v>0.0077083333333333335</v>
      </c>
      <c r="G33" s="95">
        <f t="shared" si="1"/>
        <v>0.004583333333333333</v>
      </c>
      <c r="H33" s="4">
        <f t="shared" si="0"/>
        <v>21</v>
      </c>
    </row>
    <row r="34" spans="1:8" ht="15" customHeight="1">
      <c r="A34" s="88" t="s">
        <v>321</v>
      </c>
      <c r="B34" s="4" t="s">
        <v>203</v>
      </c>
      <c r="C34" s="6">
        <v>117</v>
      </c>
      <c r="D34" s="6">
        <v>19</v>
      </c>
      <c r="E34" s="113">
        <v>0.003298611111111111</v>
      </c>
      <c r="F34" s="95">
        <v>0.007638888888888889</v>
      </c>
      <c r="G34" s="95">
        <f t="shared" si="1"/>
        <v>0.004340277777777778</v>
      </c>
      <c r="H34" s="4">
        <f t="shared" si="0"/>
        <v>18</v>
      </c>
    </row>
    <row r="35" spans="1:8" ht="15" customHeight="1">
      <c r="A35" s="88" t="s">
        <v>202</v>
      </c>
      <c r="B35" s="7" t="s">
        <v>203</v>
      </c>
      <c r="C35" s="4">
        <v>121</v>
      </c>
      <c r="D35" s="6">
        <v>20</v>
      </c>
      <c r="E35" s="113">
        <v>0.003472222222222222</v>
      </c>
      <c r="F35" s="95">
        <v>0.007141203703703704</v>
      </c>
      <c r="G35" s="95">
        <f t="shared" si="1"/>
        <v>0.0036689814814814823</v>
      </c>
      <c r="H35" s="4">
        <f t="shared" si="0"/>
        <v>12</v>
      </c>
    </row>
    <row r="36" spans="1:8" ht="15" customHeight="1">
      <c r="A36" s="88" t="s">
        <v>230</v>
      </c>
      <c r="B36" s="7" t="s">
        <v>116</v>
      </c>
      <c r="C36" s="6">
        <v>125</v>
      </c>
      <c r="D36" s="6">
        <v>21</v>
      </c>
      <c r="E36" s="113">
        <v>0.003645833333333333</v>
      </c>
      <c r="F36" s="95">
        <v>0.007604166666666666</v>
      </c>
      <c r="G36" s="95">
        <f t="shared" si="1"/>
        <v>0.003958333333333333</v>
      </c>
      <c r="H36" s="4">
        <f t="shared" si="0"/>
        <v>16</v>
      </c>
    </row>
    <row r="37" spans="1:8" ht="15" customHeight="1">
      <c r="A37" s="88" t="s">
        <v>284</v>
      </c>
      <c r="B37" s="7" t="s">
        <v>118</v>
      </c>
      <c r="C37" s="6">
        <v>126</v>
      </c>
      <c r="D37" s="6">
        <v>22</v>
      </c>
      <c r="E37" s="113">
        <v>0.0038194444444444443</v>
      </c>
      <c r="F37" s="95">
        <v>0.007430555555555555</v>
      </c>
      <c r="G37" s="95">
        <f t="shared" si="1"/>
        <v>0.0036111111111111105</v>
      </c>
      <c r="H37" s="4">
        <f t="shared" si="0"/>
        <v>9</v>
      </c>
    </row>
    <row r="38" spans="1:8" ht="15" customHeight="1">
      <c r="A38" s="88" t="s">
        <v>245</v>
      </c>
      <c r="B38" s="7" t="s">
        <v>117</v>
      </c>
      <c r="C38" s="4">
        <v>127</v>
      </c>
      <c r="D38" s="6">
        <v>23</v>
      </c>
      <c r="E38" s="114">
        <v>0.003993055555555556</v>
      </c>
      <c r="F38" s="95">
        <v>0.007916666666666667</v>
      </c>
      <c r="G38" s="95">
        <f t="shared" si="1"/>
        <v>0.003923611111111111</v>
      </c>
      <c r="H38" s="4">
        <f t="shared" si="0"/>
        <v>14</v>
      </c>
    </row>
    <row r="39" spans="1:9" ht="15" customHeight="1">
      <c r="A39" s="88" t="s">
        <v>299</v>
      </c>
      <c r="B39" s="8" t="s">
        <v>118</v>
      </c>
      <c r="C39" s="6">
        <v>135</v>
      </c>
      <c r="D39" s="6">
        <v>24</v>
      </c>
      <c r="E39" s="114">
        <v>0.004166666666666667</v>
      </c>
      <c r="F39" s="95">
        <v>0.007685185185185185</v>
      </c>
      <c r="G39" s="95">
        <f t="shared" si="1"/>
        <v>0.003518518518518518</v>
      </c>
      <c r="H39" s="4">
        <f t="shared" si="0"/>
        <v>8</v>
      </c>
      <c r="I39" s="115"/>
    </row>
    <row r="40" spans="1:8" ht="15" customHeight="1">
      <c r="A40" s="89"/>
      <c r="B40" s="90"/>
      <c r="C40" s="43"/>
      <c r="D40" s="44"/>
      <c r="E40" s="131" t="s">
        <v>4</v>
      </c>
      <c r="F40" s="138" t="s">
        <v>27</v>
      </c>
      <c r="G40" s="139"/>
      <c r="H40" s="131" t="s">
        <v>25</v>
      </c>
    </row>
    <row r="41" spans="1:8" ht="15" customHeight="1">
      <c r="A41" s="91"/>
      <c r="B41" s="92"/>
      <c r="C41" s="45"/>
      <c r="D41" s="46"/>
      <c r="E41" s="132"/>
      <c r="F41" s="47" t="s">
        <v>26</v>
      </c>
      <c r="G41" s="47" t="s">
        <v>28</v>
      </c>
      <c r="H41" s="132"/>
    </row>
    <row r="42" spans="1:8" ht="15" customHeight="1">
      <c r="A42" s="135" t="s">
        <v>30</v>
      </c>
      <c r="B42" s="136"/>
      <c r="C42" s="136"/>
      <c r="D42" s="137"/>
      <c r="E42" s="7">
        <v>117</v>
      </c>
      <c r="F42" s="5">
        <f aca="true" t="shared" si="2" ref="F42:F47">IF(SUM(G16,G22,G28,G34)=0,"",SUM(G16,G22,G28,G34))</f>
        <v>0.01712962962962963</v>
      </c>
      <c r="G42" s="5">
        <f aca="true" t="shared" si="3" ref="G42:G47">IF(F42="","",F42-MAX(G16,G22,G28,G34))</f>
        <v>0.01269675925925926</v>
      </c>
      <c r="H42" s="6">
        <f aca="true" t="shared" si="4" ref="H42:H47">IF(G42="","",RANK(G42,$G$42:$G$47,1))</f>
        <v>6</v>
      </c>
    </row>
    <row r="43" spans="1:8" ht="15" customHeight="1">
      <c r="A43" s="135" t="s">
        <v>35</v>
      </c>
      <c r="B43" s="136"/>
      <c r="C43" s="136"/>
      <c r="D43" s="137"/>
      <c r="E43" s="8">
        <v>121</v>
      </c>
      <c r="F43" s="5">
        <f t="shared" si="2"/>
        <v>0.015439814814814816</v>
      </c>
      <c r="G43" s="5">
        <f t="shared" si="3"/>
        <v>0.010277777777777778</v>
      </c>
      <c r="H43" s="6">
        <f t="shared" si="4"/>
        <v>3</v>
      </c>
    </row>
    <row r="44" spans="1:8" ht="15" customHeight="1">
      <c r="A44" s="135" t="s">
        <v>36</v>
      </c>
      <c r="B44" s="136"/>
      <c r="C44" s="136"/>
      <c r="D44" s="137"/>
      <c r="E44" s="8">
        <v>125</v>
      </c>
      <c r="F44" s="5">
        <f t="shared" si="2"/>
        <v>0.014201388888888888</v>
      </c>
      <c r="G44" s="5">
        <f>IF(F44="","",F44-MAX(G18,G24,G30,G36))</f>
        <v>0.010243055555555556</v>
      </c>
      <c r="H44" s="6">
        <f t="shared" si="4"/>
        <v>2</v>
      </c>
    </row>
    <row r="45" spans="1:8" ht="15" customHeight="1">
      <c r="A45" s="91"/>
      <c r="B45" s="92"/>
      <c r="C45" s="45"/>
      <c r="D45" s="46"/>
      <c r="E45" s="8">
        <v>126</v>
      </c>
      <c r="F45" s="5">
        <f t="shared" si="2"/>
        <v>0.01857638888888889</v>
      </c>
      <c r="G45" s="5">
        <f>IF(F45="","",F45-MAX(G19,G25,G31,G37))</f>
        <v>0.011631944444444445</v>
      </c>
      <c r="H45" s="6">
        <f t="shared" si="4"/>
        <v>5</v>
      </c>
    </row>
    <row r="46" spans="1:8" ht="15" customHeight="1">
      <c r="A46" s="91"/>
      <c r="B46" s="92"/>
      <c r="C46" s="45"/>
      <c r="D46" s="46"/>
      <c r="E46" s="8">
        <v>127</v>
      </c>
      <c r="F46" s="5">
        <f t="shared" si="2"/>
        <v>0.013483796296296296</v>
      </c>
      <c r="G46" s="5">
        <f>IF(F46="","",F46-MAX(G20,G26,G32,G38))</f>
        <v>0.009560185185185185</v>
      </c>
      <c r="H46" s="6">
        <f t="shared" si="4"/>
        <v>1</v>
      </c>
    </row>
    <row r="47" spans="1:8" ht="15" customHeight="1">
      <c r="A47" s="93"/>
      <c r="B47" s="94"/>
      <c r="C47" s="49"/>
      <c r="D47" s="50"/>
      <c r="E47" s="8">
        <v>135</v>
      </c>
      <c r="F47" s="5">
        <f t="shared" si="2"/>
        <v>0.0159375</v>
      </c>
      <c r="G47" s="5">
        <f t="shared" si="3"/>
        <v>0.011354166666666667</v>
      </c>
      <c r="H47" s="6">
        <f t="shared" si="4"/>
        <v>4</v>
      </c>
    </row>
    <row r="48" ht="15" customHeight="1"/>
    <row r="49" ht="15" customHeight="1">
      <c r="A49" s="10" t="s">
        <v>38</v>
      </c>
    </row>
    <row r="50" ht="15" customHeight="1"/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hidden="1"/>
    <row r="57" ht="14.25" hidden="1"/>
    <row r="58" ht="14.25" hidden="1"/>
    <row r="59" ht="14.25" hidden="1"/>
  </sheetData>
  <sheetProtection password="DA94" sheet="1" objects="1" scenarios="1" selectLockedCells="1" selectUnlockedCells="1"/>
  <mergeCells count="9">
    <mergeCell ref="B14:B15"/>
    <mergeCell ref="C14:C15"/>
    <mergeCell ref="A14:A15"/>
    <mergeCell ref="A43:D43"/>
    <mergeCell ref="A44:D44"/>
    <mergeCell ref="H40:H41"/>
    <mergeCell ref="E40:E41"/>
    <mergeCell ref="F40:G40"/>
    <mergeCell ref="A42:D42"/>
  </mergeCells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4">
      <selection activeCell="A4" sqref="A1:IV16384"/>
    </sheetView>
  </sheetViews>
  <sheetFormatPr defaultColWidth="0" defaultRowHeight="14.25" zeroHeight="1"/>
  <cols>
    <col min="1" max="1" width="5.625" style="11" customWidth="1"/>
    <col min="2" max="2" width="6.875" style="11" customWidth="1"/>
    <col min="3" max="3" width="5.00390625" style="11" customWidth="1"/>
    <col min="4" max="4" width="6.875" style="11" customWidth="1"/>
    <col min="5" max="5" width="5.00390625" style="11" customWidth="1"/>
    <col min="6" max="6" width="6.875" style="11" customWidth="1"/>
    <col min="7" max="7" width="5.00390625" style="11" customWidth="1"/>
    <col min="8" max="8" width="6.875" style="11" customWidth="1"/>
    <col min="9" max="9" width="5.00390625" style="11" customWidth="1"/>
    <col min="10" max="10" width="6.875" style="11" customWidth="1"/>
    <col min="11" max="11" width="5.00390625" style="11" customWidth="1"/>
    <col min="12" max="12" width="6.875" style="11" customWidth="1"/>
    <col min="13" max="13" width="5.00390625" style="11" customWidth="1"/>
    <col min="14" max="14" width="6.875" style="11" customWidth="1"/>
    <col min="15" max="15" width="5.00390625" style="11" customWidth="1"/>
    <col min="16" max="16" width="6.875" style="11" customWidth="1"/>
    <col min="17" max="17" width="5.00390625" style="11" customWidth="1"/>
    <col min="18" max="18" width="9.625" style="11" customWidth="1"/>
    <col min="19" max="19" width="7.75390625" style="11" customWidth="1"/>
    <col min="20" max="20" width="8.125" style="11" customWidth="1"/>
    <col min="21" max="22" width="9.00390625" style="11" customWidth="1"/>
    <col min="23" max="16384" width="9.00390625" style="11" hidden="1" customWidth="1"/>
  </cols>
  <sheetData>
    <row r="1" spans="1:20" ht="14.25">
      <c r="A1" s="9"/>
      <c r="B1" s="10"/>
      <c r="C1" s="10"/>
      <c r="D1" s="143" t="s">
        <v>76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0"/>
      <c r="S1" s="10"/>
      <c r="T1" s="10"/>
    </row>
    <row r="2" spans="1:20" ht="14.25">
      <c r="A2" s="10"/>
      <c r="B2" s="10"/>
      <c r="C2" s="10"/>
      <c r="D2" s="143" t="s">
        <v>185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S2" s="10"/>
      <c r="T2" s="10"/>
    </row>
    <row r="3" spans="1:20" ht="14.25">
      <c r="A3" s="10"/>
      <c r="B3" s="10"/>
      <c r="C3" s="1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0"/>
      <c r="S3" s="10"/>
      <c r="T3" s="10"/>
    </row>
    <row r="4" spans="1:20" ht="15">
      <c r="A4" s="10"/>
      <c r="B4" s="10"/>
      <c r="C4" s="10"/>
      <c r="D4" s="12"/>
      <c r="E4" s="12"/>
      <c r="F4" s="12"/>
      <c r="G4" s="12"/>
      <c r="H4" s="12"/>
      <c r="I4" s="12"/>
      <c r="J4" s="12"/>
      <c r="K4" s="12"/>
      <c r="L4" s="12"/>
      <c r="M4" s="12"/>
      <c r="N4" s="10"/>
      <c r="O4" s="10"/>
      <c r="P4" s="10"/>
      <c r="Q4" s="10"/>
      <c r="R4" s="10"/>
      <c r="S4" s="10"/>
      <c r="T4" s="10"/>
    </row>
    <row r="5" spans="1:20" ht="15">
      <c r="A5" s="10"/>
      <c r="B5" s="10"/>
      <c r="C5" s="10"/>
      <c r="D5" s="101" t="s">
        <v>182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"/>
      <c r="S5" s="10"/>
      <c r="T5" s="10"/>
    </row>
    <row r="6" spans="1:20" ht="14.25">
      <c r="A6" s="14"/>
      <c r="B6" s="14"/>
      <c r="C6" s="14"/>
      <c r="D6" s="14"/>
      <c r="E6" s="14"/>
      <c r="F6" s="14"/>
      <c r="G6" s="14"/>
      <c r="H6" s="163"/>
      <c r="I6" s="163"/>
      <c r="J6" s="163"/>
      <c r="K6" s="163"/>
      <c r="L6" s="163"/>
      <c r="M6" s="163"/>
      <c r="N6" s="14"/>
      <c r="O6" s="14"/>
      <c r="P6" s="14"/>
      <c r="Q6" s="14"/>
      <c r="R6" s="14"/>
      <c r="S6" s="14"/>
      <c r="T6" s="14"/>
    </row>
    <row r="7" spans="1:20" ht="15">
      <c r="A7" s="14"/>
      <c r="B7" s="14"/>
      <c r="C7" s="14"/>
      <c r="D7" s="14"/>
      <c r="E7" s="14"/>
      <c r="F7" s="176" t="s">
        <v>75</v>
      </c>
      <c r="G7" s="176"/>
      <c r="H7" s="176"/>
      <c r="I7" s="176"/>
      <c r="J7" s="176"/>
      <c r="K7" s="176"/>
      <c r="L7" s="176"/>
      <c r="M7" s="176"/>
      <c r="N7" s="176"/>
      <c r="O7" s="12"/>
      <c r="P7" s="14"/>
      <c r="Q7" s="14"/>
      <c r="R7" s="14"/>
      <c r="S7" s="14"/>
      <c r="T7" s="14"/>
    </row>
    <row r="8" spans="1:20" ht="15">
      <c r="A8" s="14"/>
      <c r="B8" s="14"/>
      <c r="C8" s="14"/>
      <c r="D8" s="14"/>
      <c r="E8" s="14"/>
      <c r="F8" s="176" t="s">
        <v>67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24"/>
      <c r="R8" s="14"/>
      <c r="S8" s="14"/>
      <c r="T8" s="14"/>
    </row>
    <row r="9" spans="1:20" ht="15">
      <c r="A9" s="14"/>
      <c r="B9" s="14"/>
      <c r="C9" s="14"/>
      <c r="D9" s="14"/>
      <c r="E9" s="14"/>
      <c r="F9" s="12"/>
      <c r="G9" s="12"/>
      <c r="H9" s="12"/>
      <c r="I9" s="166" t="s">
        <v>74</v>
      </c>
      <c r="J9" s="166"/>
      <c r="K9" s="166"/>
      <c r="L9" s="12"/>
      <c r="M9" s="12"/>
      <c r="N9" s="14"/>
      <c r="O9" s="14"/>
      <c r="P9" s="14"/>
      <c r="Q9" s="14"/>
      <c r="R9" s="14"/>
      <c r="S9" s="14"/>
      <c r="T9" s="14"/>
    </row>
    <row r="10" spans="1:20" ht="15.75">
      <c r="A10" s="143" t="s">
        <v>68</v>
      </c>
      <c r="B10" s="143"/>
      <c r="C10" s="143"/>
      <c r="D10" s="143"/>
      <c r="E10" s="143"/>
      <c r="F10" s="143"/>
      <c r="G10" s="143"/>
      <c r="H10" s="143"/>
      <c r="L10" s="14" t="s">
        <v>197</v>
      </c>
      <c r="M10" s="13"/>
      <c r="N10" s="14"/>
      <c r="O10" s="14"/>
      <c r="P10" s="14"/>
      <c r="Q10" s="14"/>
      <c r="R10" s="14"/>
      <c r="S10" s="18"/>
      <c r="T10" s="18"/>
    </row>
    <row r="11" spans="1:20" ht="1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 thickBot="1">
      <c r="A12" s="102"/>
      <c r="B12" s="167" t="s">
        <v>69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 t="s">
        <v>70</v>
      </c>
      <c r="S12" s="153" t="s">
        <v>54</v>
      </c>
      <c r="T12" s="125"/>
    </row>
    <row r="13" spans="1:20" ht="15" thickBot="1">
      <c r="A13" s="119" t="s">
        <v>4</v>
      </c>
      <c r="B13" s="171" t="s">
        <v>9</v>
      </c>
      <c r="C13" s="171"/>
      <c r="D13" s="171"/>
      <c r="E13" s="172"/>
      <c r="F13" s="173" t="s">
        <v>10</v>
      </c>
      <c r="G13" s="174"/>
      <c r="H13" s="174"/>
      <c r="I13" s="175"/>
      <c r="J13" s="173" t="s">
        <v>144</v>
      </c>
      <c r="K13" s="174"/>
      <c r="L13" s="174"/>
      <c r="M13" s="175"/>
      <c r="N13" s="173" t="s">
        <v>145</v>
      </c>
      <c r="O13" s="174"/>
      <c r="P13" s="174"/>
      <c r="Q13" s="174"/>
      <c r="R13" s="169"/>
      <c r="S13" s="154"/>
      <c r="T13" s="125"/>
    </row>
    <row r="14" spans="1:21" ht="15.75" thickBot="1">
      <c r="A14" s="119" t="s">
        <v>11</v>
      </c>
      <c r="B14" s="144" t="s">
        <v>12</v>
      </c>
      <c r="C14" s="145"/>
      <c r="D14" s="144" t="s">
        <v>71</v>
      </c>
      <c r="E14" s="145"/>
      <c r="F14" s="144" t="s">
        <v>12</v>
      </c>
      <c r="G14" s="145"/>
      <c r="H14" s="144" t="s">
        <v>71</v>
      </c>
      <c r="I14" s="145"/>
      <c r="J14" s="144" t="s">
        <v>12</v>
      </c>
      <c r="K14" s="145"/>
      <c r="L14" s="144" t="s">
        <v>71</v>
      </c>
      <c r="M14" s="145"/>
      <c r="N14" s="144" t="s">
        <v>12</v>
      </c>
      <c r="O14" s="145"/>
      <c r="P14" s="144" t="s">
        <v>71</v>
      </c>
      <c r="Q14" s="145"/>
      <c r="R14" s="169"/>
      <c r="S14" s="154"/>
      <c r="T14" s="164" t="s">
        <v>357</v>
      </c>
      <c r="U14" s="165"/>
    </row>
    <row r="15" spans="1:21" ht="26.25" thickBot="1">
      <c r="A15" s="71"/>
      <c r="B15" s="72" t="s">
        <v>72</v>
      </c>
      <c r="C15" s="103" t="s">
        <v>16</v>
      </c>
      <c r="D15" s="72" t="s">
        <v>72</v>
      </c>
      <c r="E15" s="103" t="s">
        <v>16</v>
      </c>
      <c r="F15" s="72" t="s">
        <v>72</v>
      </c>
      <c r="G15" s="103" t="s">
        <v>16</v>
      </c>
      <c r="H15" s="72" t="s">
        <v>72</v>
      </c>
      <c r="I15" s="104" t="s">
        <v>16</v>
      </c>
      <c r="J15" s="75" t="s">
        <v>72</v>
      </c>
      <c r="K15" s="103" t="s">
        <v>16</v>
      </c>
      <c r="L15" s="72" t="s">
        <v>72</v>
      </c>
      <c r="M15" s="104" t="s">
        <v>16</v>
      </c>
      <c r="N15" s="75" t="s">
        <v>72</v>
      </c>
      <c r="O15" s="103" t="s">
        <v>16</v>
      </c>
      <c r="P15" s="72" t="s">
        <v>72</v>
      </c>
      <c r="Q15" s="103" t="s">
        <v>16</v>
      </c>
      <c r="R15" s="170"/>
      <c r="S15" s="155"/>
      <c r="T15" s="130" t="s">
        <v>358</v>
      </c>
      <c r="U15" s="130" t="s">
        <v>359</v>
      </c>
    </row>
    <row r="16" spans="1:21" ht="24.75" customHeight="1">
      <c r="A16" s="105">
        <v>117</v>
      </c>
      <c r="B16" s="106">
        <f>'Д3-4кл'!G42</f>
        <v>0.01515046296296296</v>
      </c>
      <c r="C16" s="123">
        <f aca="true" t="shared" si="0" ref="C16:C21">IF(B16="","",RANK(B16,$B$16:$B$21,1))</f>
        <v>5</v>
      </c>
      <c r="D16" s="106">
        <f>'М3-4кл'!G42</f>
        <v>0.01269675925925926</v>
      </c>
      <c r="E16" s="123">
        <f aca="true" t="shared" si="1" ref="E16:E21">IF(D16="","",RANK(D16,$D$16:$D$21,1))</f>
        <v>6</v>
      </c>
      <c r="F16" s="106">
        <f>'Д5-6кл'!G42</f>
        <v>0.027233796296296298</v>
      </c>
      <c r="G16" s="123">
        <f aca="true" t="shared" si="2" ref="G16:G21">IF(F16="","",RANK(F16,$F$16:$F$21,1))</f>
        <v>5</v>
      </c>
      <c r="H16" s="106">
        <f>'М5-6кл'!G42</f>
        <v>0.020231481481481482</v>
      </c>
      <c r="I16" s="123">
        <f aca="true" t="shared" si="3" ref="I16:I21">IF(H16="","",RANK(H16,$H$16:$H$21,1))</f>
        <v>4</v>
      </c>
      <c r="J16" s="106">
        <f>'Д7-9кл'!G42</f>
        <v>0.0472685185185185</v>
      </c>
      <c r="K16" s="123">
        <f aca="true" t="shared" si="4" ref="K16:K21">IF(J16="","",RANK(J16,$J$16:$J$21,1))</f>
        <v>4</v>
      </c>
      <c r="L16" s="106">
        <f>'М7-9кл'!G42</f>
        <v>0.028229166666666666</v>
      </c>
      <c r="M16" s="123">
        <f aca="true" t="shared" si="5" ref="M16:M21">IF(L16="","",RANK(L16,$L$16:$L$21,1))</f>
        <v>6</v>
      </c>
      <c r="N16" s="106">
        <f>'Д10-11кл'!G42</f>
        <v>0.04230324074074074</v>
      </c>
      <c r="O16" s="123">
        <f aca="true" t="shared" si="6" ref="O16:O21">IF(N16="","",RANK(N16,$N$16:$N$21,1))</f>
        <v>4</v>
      </c>
      <c r="P16" s="106">
        <f>'Ю10-11кл'!G42</f>
        <v>0.061504629629629645</v>
      </c>
      <c r="Q16" s="123">
        <f aca="true" t="shared" si="7" ref="Q16:Q21">IF(P16="","",RANK(P16,$P$16:$P$21,1))</f>
        <v>6</v>
      </c>
      <c r="R16" s="123">
        <f aca="true" t="shared" si="8" ref="R16:R21">IF(SUM(C16,E16,G16,I16,K16,M16,O16,Q16)=0,"",SUM(C16,E16,G16,I16,K16,M16,O16,Q16))</f>
        <v>40</v>
      </c>
      <c r="S16" s="127">
        <f aca="true" t="shared" si="9" ref="S16:S21">IF(R16="","",RANK(R16,$R$16:$R$21,1))</f>
        <v>6</v>
      </c>
      <c r="T16" s="184">
        <f aca="true" t="shared" si="10" ref="T16:T21">SUM(B16,D16,F16,H16,J16,L16,N16,P16)</f>
        <v>0.25461805555555556</v>
      </c>
      <c r="U16" s="185">
        <f>RANK(T16,$T$16:T21,1)</f>
        <v>6</v>
      </c>
    </row>
    <row r="17" spans="1:21" ht="24.75" customHeight="1">
      <c r="A17" s="107">
        <v>121</v>
      </c>
      <c r="B17" s="106">
        <f>'Д3-4кл'!G43</f>
        <v>0.014548611111111113</v>
      </c>
      <c r="C17" s="123">
        <f t="shared" si="0"/>
        <v>4</v>
      </c>
      <c r="D17" s="106">
        <f>'М3-4кл'!G43</f>
        <v>0.010277777777777778</v>
      </c>
      <c r="E17" s="123">
        <f t="shared" si="1"/>
        <v>3</v>
      </c>
      <c r="F17" s="106">
        <f>'Д5-6кл'!G43</f>
        <v>0.025740740740740745</v>
      </c>
      <c r="G17" s="123">
        <f t="shared" si="2"/>
        <v>4</v>
      </c>
      <c r="H17" s="106">
        <f>'М5-6кл'!G43</f>
        <v>0.019004629629629628</v>
      </c>
      <c r="I17" s="123">
        <f t="shared" si="3"/>
        <v>3</v>
      </c>
      <c r="J17" s="106">
        <f>'Д7-9кл'!G43</f>
        <v>0.050868055555555555</v>
      </c>
      <c r="K17" s="123">
        <f t="shared" si="4"/>
        <v>5</v>
      </c>
      <c r="L17" s="106">
        <f>'М7-9кл'!G43</f>
        <v>0.02408564814814815</v>
      </c>
      <c r="M17" s="123">
        <f t="shared" si="5"/>
        <v>5</v>
      </c>
      <c r="N17" s="106">
        <f>'Д10-11кл'!G43</f>
        <v>0.04238425925925925</v>
      </c>
      <c r="O17" s="123">
        <f t="shared" si="6"/>
        <v>5</v>
      </c>
      <c r="P17" s="106">
        <f>'Ю10-11кл'!G43</f>
        <v>0.046481481481481485</v>
      </c>
      <c r="Q17" s="123">
        <f t="shared" si="7"/>
        <v>1</v>
      </c>
      <c r="R17" s="123">
        <f t="shared" si="8"/>
        <v>30</v>
      </c>
      <c r="S17" s="128">
        <f t="shared" si="9"/>
        <v>3</v>
      </c>
      <c r="T17" s="186">
        <f t="shared" si="10"/>
        <v>0.23339120370370373</v>
      </c>
      <c r="U17" s="187">
        <f>RANK(T17,$T$16:T22,1)</f>
        <v>4</v>
      </c>
    </row>
    <row r="18" spans="1:21" ht="24.75" customHeight="1">
      <c r="A18" s="105">
        <v>125</v>
      </c>
      <c r="B18" s="106">
        <f>'Д3-4кл'!G44</f>
        <v>0.013310185185185189</v>
      </c>
      <c r="C18" s="123">
        <f t="shared" si="0"/>
        <v>2</v>
      </c>
      <c r="D18" s="106">
        <f>'М3-4кл'!G44</f>
        <v>0.010243055555555556</v>
      </c>
      <c r="E18" s="123">
        <f t="shared" si="1"/>
        <v>2</v>
      </c>
      <c r="F18" s="106">
        <f>'Д5-6кл'!G44</f>
        <v>0.021759259259259256</v>
      </c>
      <c r="G18" s="123">
        <f t="shared" si="2"/>
        <v>2</v>
      </c>
      <c r="H18" s="106">
        <f>'М5-6кл'!G44</f>
        <v>0.016319444444444445</v>
      </c>
      <c r="I18" s="123">
        <f t="shared" si="3"/>
        <v>1</v>
      </c>
      <c r="J18" s="106">
        <f>'Д7-9кл'!G44</f>
        <v>0.04027777777777777</v>
      </c>
      <c r="K18" s="123">
        <f t="shared" si="4"/>
        <v>3</v>
      </c>
      <c r="L18" s="106">
        <f>'М7-9кл'!G44</f>
        <v>0.019618055555555555</v>
      </c>
      <c r="M18" s="123">
        <f t="shared" si="5"/>
        <v>2</v>
      </c>
      <c r="N18" s="106">
        <f>'Д10-11кл'!G44</f>
        <v>0.023541666666666676</v>
      </c>
      <c r="O18" s="123">
        <f t="shared" si="6"/>
        <v>1</v>
      </c>
      <c r="P18" s="106">
        <f>'Ю10-11кл'!G44</f>
        <v>0.049525462962962966</v>
      </c>
      <c r="Q18" s="123">
        <f t="shared" si="7"/>
        <v>3</v>
      </c>
      <c r="R18" s="123">
        <f t="shared" si="8"/>
        <v>16</v>
      </c>
      <c r="S18" s="128">
        <f t="shared" si="9"/>
        <v>2</v>
      </c>
      <c r="T18" s="186">
        <f t="shared" si="10"/>
        <v>0.19459490740740742</v>
      </c>
      <c r="U18" s="188">
        <f>RANK(T18,$T$16:T23,1)</f>
        <v>1</v>
      </c>
    </row>
    <row r="19" spans="1:21" ht="24.75" customHeight="1">
      <c r="A19" s="107">
        <v>126</v>
      </c>
      <c r="B19" s="106">
        <f>'Д3-4кл'!G45</f>
        <v>0.017175925925925928</v>
      </c>
      <c r="C19" s="123">
        <f t="shared" si="0"/>
        <v>6</v>
      </c>
      <c r="D19" s="106">
        <f>'М3-4кл'!G45</f>
        <v>0.011631944444444445</v>
      </c>
      <c r="E19" s="123">
        <f t="shared" si="1"/>
        <v>5</v>
      </c>
      <c r="F19" s="106">
        <f>'Д5-6кл'!G45</f>
        <v>0.023020833333333338</v>
      </c>
      <c r="G19" s="123">
        <f t="shared" si="2"/>
        <v>3</v>
      </c>
      <c r="H19" s="106">
        <f>'М5-6кл'!G45</f>
        <v>0.020439814814814813</v>
      </c>
      <c r="I19" s="123">
        <f t="shared" si="3"/>
        <v>5</v>
      </c>
      <c r="J19" s="106">
        <f>'Д7-9кл'!G45</f>
        <v>0.050868055555555555</v>
      </c>
      <c r="K19" s="123">
        <f t="shared" si="4"/>
        <v>5</v>
      </c>
      <c r="L19" s="106">
        <f>'М7-9кл'!G45</f>
        <v>0.018645833333333334</v>
      </c>
      <c r="M19" s="123">
        <f t="shared" si="5"/>
        <v>1</v>
      </c>
      <c r="N19" s="106">
        <f>'Д10-11кл'!G45</f>
        <v>0.052500000000000005</v>
      </c>
      <c r="O19" s="123">
        <f t="shared" si="6"/>
        <v>6</v>
      </c>
      <c r="P19" s="106">
        <f>'Ю10-11кл'!G45</f>
        <v>0.0537962962962963</v>
      </c>
      <c r="Q19" s="123">
        <f t="shared" si="7"/>
        <v>4</v>
      </c>
      <c r="R19" s="123">
        <f t="shared" si="8"/>
        <v>35</v>
      </c>
      <c r="S19" s="128">
        <f t="shared" si="9"/>
        <v>5</v>
      </c>
      <c r="T19" s="186">
        <f t="shared" si="10"/>
        <v>0.24807870370370372</v>
      </c>
      <c r="U19" s="187">
        <f>RANK(T19,$T$16:T24,1)</f>
        <v>5</v>
      </c>
    </row>
    <row r="20" spans="1:21" ht="24.75" customHeight="1">
      <c r="A20" s="107">
        <v>127</v>
      </c>
      <c r="B20" s="106">
        <f>'Д3-4кл'!G46</f>
        <v>0.011608796296296298</v>
      </c>
      <c r="C20" s="123">
        <f t="shared" si="0"/>
        <v>1</v>
      </c>
      <c r="D20" s="106">
        <f>'М3-4кл'!G46</f>
        <v>0.009560185185185185</v>
      </c>
      <c r="E20" s="123">
        <f t="shared" si="1"/>
        <v>1</v>
      </c>
      <c r="F20" s="106">
        <f>'Д5-6кл'!G46</f>
        <v>0.020775462962962964</v>
      </c>
      <c r="G20" s="123">
        <f t="shared" si="2"/>
        <v>1</v>
      </c>
      <c r="H20" s="106">
        <f>'М5-6кл'!G46</f>
        <v>0.01648148148148148</v>
      </c>
      <c r="I20" s="123">
        <f t="shared" si="3"/>
        <v>2</v>
      </c>
      <c r="J20" s="106">
        <f>'Д7-9кл'!G46</f>
        <v>0.037118055555555564</v>
      </c>
      <c r="K20" s="123">
        <f t="shared" si="4"/>
        <v>2</v>
      </c>
      <c r="L20" s="106">
        <f>'М7-9кл'!G46</f>
        <v>0.021770833333333336</v>
      </c>
      <c r="M20" s="123">
        <f t="shared" si="5"/>
        <v>4</v>
      </c>
      <c r="N20" s="106">
        <f>'Д10-11кл'!G46</f>
        <v>0.0364699074074074</v>
      </c>
      <c r="O20" s="123">
        <f t="shared" si="6"/>
        <v>2</v>
      </c>
      <c r="P20" s="106">
        <f>'Ю10-11кл'!G46</f>
        <v>0.049456018518518524</v>
      </c>
      <c r="Q20" s="123">
        <f t="shared" si="7"/>
        <v>2</v>
      </c>
      <c r="R20" s="123">
        <f t="shared" si="8"/>
        <v>15</v>
      </c>
      <c r="S20" s="128">
        <f t="shared" si="9"/>
        <v>1</v>
      </c>
      <c r="T20" s="186">
        <f t="shared" si="10"/>
        <v>0.20324074074074075</v>
      </c>
      <c r="U20" s="188">
        <f>RANK(T20,$T$16:T25,1)</f>
        <v>2</v>
      </c>
    </row>
    <row r="21" spans="1:21" ht="24.75" customHeight="1" thickBot="1">
      <c r="A21" s="108">
        <v>135</v>
      </c>
      <c r="B21" s="109">
        <f>'Д3-4кл'!G47</f>
        <v>0.013368055555555553</v>
      </c>
      <c r="C21" s="124">
        <f t="shared" si="0"/>
        <v>3</v>
      </c>
      <c r="D21" s="109">
        <f>'М3-4кл'!G47</f>
        <v>0.011354166666666667</v>
      </c>
      <c r="E21" s="124">
        <f t="shared" si="1"/>
        <v>4</v>
      </c>
      <c r="F21" s="109">
        <f>'Д5-6кл'!G47</f>
        <v>0.02834490740740741</v>
      </c>
      <c r="G21" s="124">
        <f t="shared" si="2"/>
        <v>6</v>
      </c>
      <c r="H21" s="109">
        <f>'М5-6кл'!G47</f>
        <v>0.027002314814814812</v>
      </c>
      <c r="I21" s="124">
        <f t="shared" si="3"/>
        <v>6</v>
      </c>
      <c r="J21" s="109">
        <f>'Д7-9кл'!G47</f>
        <v>0.03081018518518519</v>
      </c>
      <c r="K21" s="124">
        <f t="shared" si="4"/>
        <v>1</v>
      </c>
      <c r="L21" s="109">
        <f>'М7-9кл'!G47</f>
        <v>0.02159722222222222</v>
      </c>
      <c r="M21" s="124">
        <f t="shared" si="5"/>
        <v>3</v>
      </c>
      <c r="N21" s="109">
        <f>'Д10-11кл'!G47</f>
        <v>0.03820601851851853</v>
      </c>
      <c r="O21" s="124">
        <f t="shared" si="6"/>
        <v>3</v>
      </c>
      <c r="P21" s="109">
        <f>'Ю10-11кл'!G47</f>
        <v>0.056157407407407406</v>
      </c>
      <c r="Q21" s="124">
        <f t="shared" si="7"/>
        <v>5</v>
      </c>
      <c r="R21" s="124">
        <f t="shared" si="8"/>
        <v>31</v>
      </c>
      <c r="S21" s="129">
        <f t="shared" si="9"/>
        <v>4</v>
      </c>
      <c r="T21" s="189">
        <f t="shared" si="10"/>
        <v>0.2268402777777778</v>
      </c>
      <c r="U21" s="190">
        <f>RANK(T21,$T$16:T26,1)</f>
        <v>3</v>
      </c>
    </row>
    <row r="22" spans="1:20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4.25">
      <c r="A24" s="143" t="s">
        <v>199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24"/>
      <c r="L24" s="24" t="s">
        <v>198</v>
      </c>
      <c r="M24" s="24"/>
      <c r="N24" s="24"/>
      <c r="O24" s="24"/>
      <c r="P24" s="24"/>
      <c r="Q24" s="24"/>
      <c r="R24" s="24"/>
      <c r="S24" s="24"/>
      <c r="T24" s="24"/>
    </row>
    <row r="25" ht="14.25"/>
    <row r="26" ht="14.25"/>
    <row r="27" ht="14.25"/>
    <row r="28" ht="14.25"/>
    <row r="29" ht="14.25"/>
    <row r="30" ht="14.25"/>
  </sheetData>
  <sheetProtection password="DA94" sheet="1" objects="1" scenarios="1" selectLockedCells="1" selectUnlockedCells="1"/>
  <mergeCells count="25">
    <mergeCell ref="D1:Q1"/>
    <mergeCell ref="D2:Q2"/>
    <mergeCell ref="D3:Q3"/>
    <mergeCell ref="H6:M6"/>
    <mergeCell ref="F7:N7"/>
    <mergeCell ref="F8:P8"/>
    <mergeCell ref="I9:K9"/>
    <mergeCell ref="A10:H10"/>
    <mergeCell ref="B12:Q12"/>
    <mergeCell ref="R12:R15"/>
    <mergeCell ref="S12:S15"/>
    <mergeCell ref="B13:E13"/>
    <mergeCell ref="F13:I13"/>
    <mergeCell ref="J13:M13"/>
    <mergeCell ref="N13:Q13"/>
    <mergeCell ref="B14:C14"/>
    <mergeCell ref="T14:U14"/>
    <mergeCell ref="P14:Q14"/>
    <mergeCell ref="A24:J24"/>
    <mergeCell ref="D14:E14"/>
    <mergeCell ref="F14:G14"/>
    <mergeCell ref="H14:I14"/>
    <mergeCell ref="J14:K14"/>
    <mergeCell ref="L14:M14"/>
    <mergeCell ref="N14:O14"/>
  </mergeCells>
  <conditionalFormatting sqref="S16">
    <cfRule type="cellIs" priority="12" dxfId="36" operator="lessThan" stopIfTrue="1">
      <formula>4</formula>
    </cfRule>
  </conditionalFormatting>
  <conditionalFormatting sqref="C16:C21">
    <cfRule type="cellIs" priority="11" dxfId="36" operator="lessThan" stopIfTrue="1">
      <formula>3.5</formula>
    </cfRule>
  </conditionalFormatting>
  <conditionalFormatting sqref="E16:E21">
    <cfRule type="cellIs" priority="10" dxfId="36" operator="lessThan" stopIfTrue="1">
      <formula>3.5</formula>
    </cfRule>
  </conditionalFormatting>
  <conditionalFormatting sqref="G16:G21">
    <cfRule type="cellIs" priority="9" dxfId="36" operator="lessThan" stopIfTrue="1">
      <formula>3.5</formula>
    </cfRule>
  </conditionalFormatting>
  <conditionalFormatting sqref="I16:I21">
    <cfRule type="cellIs" priority="8" dxfId="36" operator="lessThan" stopIfTrue="1">
      <formula>3.5</formula>
    </cfRule>
  </conditionalFormatting>
  <conditionalFormatting sqref="K21">
    <cfRule type="cellIs" priority="7" dxfId="36" operator="lessThan" stopIfTrue="1">
      <formula>3.5</formula>
    </cfRule>
  </conditionalFormatting>
  <conditionalFormatting sqref="K16:K21">
    <cfRule type="cellIs" priority="6" dxfId="36" operator="lessThan" stopIfTrue="1">
      <formula>3.5</formula>
    </cfRule>
  </conditionalFormatting>
  <conditionalFormatting sqref="M16:M21">
    <cfRule type="cellIs" priority="5" dxfId="36" operator="lessThan" stopIfTrue="1">
      <formula>3.5</formula>
    </cfRule>
  </conditionalFormatting>
  <conditionalFormatting sqref="O16:O21">
    <cfRule type="cellIs" priority="4" dxfId="36" operator="lessThan" stopIfTrue="1">
      <formula>3.5</formula>
    </cfRule>
  </conditionalFormatting>
  <conditionalFormatting sqref="Q16:Q21">
    <cfRule type="cellIs" priority="3" dxfId="36" operator="lessThan" stopIfTrue="1">
      <formula>3.5</formula>
    </cfRule>
  </conditionalFormatting>
  <conditionalFormatting sqref="U16:U21">
    <cfRule type="cellIs" priority="2" dxfId="36" operator="lessThan" stopIfTrue="1">
      <formula>3.5</formula>
    </cfRule>
  </conditionalFormatting>
  <conditionalFormatting sqref="S16:S21">
    <cfRule type="cellIs" priority="1" dxfId="36" operator="lessThan" stopIfTrue="1">
      <formula>3.5</formula>
    </cfRule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zoomScalePageLayoutView="0" workbookViewId="0" topLeftCell="A1">
      <selection activeCell="A1" sqref="A1:IV16384"/>
    </sheetView>
  </sheetViews>
  <sheetFormatPr defaultColWidth="0" defaultRowHeight="14.25" zeroHeight="1"/>
  <cols>
    <col min="1" max="2" width="9.75390625" style="22" customWidth="1"/>
    <col min="3" max="3" width="25.50390625" style="22" customWidth="1"/>
    <col min="4" max="4" width="12.00390625" style="22" customWidth="1"/>
    <col min="5" max="5" width="10.50390625" style="22" customWidth="1"/>
    <col min="6" max="6" width="9.75390625" style="22" customWidth="1"/>
    <col min="7" max="7" width="10.875" style="22" customWidth="1"/>
    <col min="8" max="8" width="9.75390625" style="22" customWidth="1"/>
    <col min="9" max="16384" width="0" style="22" hidden="1" customWidth="1"/>
  </cols>
  <sheetData>
    <row r="1" spans="1:8" ht="12.75" customHeight="1">
      <c r="A1" s="143" t="s">
        <v>80</v>
      </c>
      <c r="B1" s="143"/>
      <c r="C1" s="143"/>
      <c r="D1" s="143"/>
      <c r="E1" s="143"/>
      <c r="F1" s="143"/>
      <c r="G1" s="143"/>
      <c r="H1" s="143"/>
    </row>
    <row r="2" spans="1:7" ht="12.75" customHeight="1">
      <c r="A2" s="143" t="s">
        <v>183</v>
      </c>
      <c r="B2" s="143"/>
      <c r="C2" s="143"/>
      <c r="D2" s="143"/>
      <c r="E2" s="143"/>
      <c r="F2" s="143"/>
      <c r="G2" s="143"/>
    </row>
    <row r="3" spans="1:7" ht="12.75" customHeight="1">
      <c r="A3" s="176" t="s">
        <v>23</v>
      </c>
      <c r="B3" s="176"/>
      <c r="C3" s="176"/>
      <c r="D3" s="176"/>
      <c r="E3" s="176"/>
      <c r="F3" s="176"/>
      <c r="G3" s="176"/>
    </row>
    <row r="4" spans="1:7" ht="12.75" customHeight="1">
      <c r="A4" s="51"/>
      <c r="B4" s="51"/>
      <c r="C4" s="51"/>
      <c r="D4" s="51"/>
      <c r="E4" s="51"/>
      <c r="F4" s="51"/>
      <c r="G4" s="51"/>
    </row>
    <row r="5" spans="1:7" ht="12.75" customHeight="1">
      <c r="A5" s="51"/>
      <c r="B5" s="146" t="s">
        <v>90</v>
      </c>
      <c r="C5" s="146"/>
      <c r="D5" s="146"/>
      <c r="E5" s="146"/>
      <c r="F5" s="146"/>
      <c r="G5" s="146"/>
    </row>
    <row r="6" spans="1:8" ht="12.75" customHeight="1">
      <c r="A6" s="179" t="s">
        <v>91</v>
      </c>
      <c r="B6" s="179"/>
      <c r="C6" s="179"/>
      <c r="D6" s="179"/>
      <c r="E6" s="179"/>
      <c r="F6" s="179"/>
      <c r="G6" s="179"/>
      <c r="H6" s="179"/>
    </row>
    <row r="7" spans="1:8" ht="12.75" customHeight="1">
      <c r="A7" s="52"/>
      <c r="B7" s="52"/>
      <c r="C7" s="52"/>
      <c r="D7" s="52"/>
      <c r="E7" s="52"/>
      <c r="F7" s="52"/>
      <c r="G7" s="52"/>
      <c r="H7" s="52"/>
    </row>
    <row r="8" spans="1:8" ht="15">
      <c r="A8" s="179" t="s">
        <v>22</v>
      </c>
      <c r="B8" s="179"/>
      <c r="C8" s="37"/>
      <c r="D8" s="37"/>
      <c r="E8" s="37"/>
      <c r="F8" s="179" t="s">
        <v>184</v>
      </c>
      <c r="G8" s="179"/>
      <c r="H8" s="179"/>
    </row>
    <row r="9" spans="3:8" ht="12.75" customHeight="1">
      <c r="C9" s="37"/>
      <c r="D9" s="53"/>
      <c r="E9" s="37"/>
      <c r="H9" s="38"/>
    </row>
    <row r="10" spans="1:7" ht="12.75" customHeight="1">
      <c r="A10" s="180" t="s">
        <v>21</v>
      </c>
      <c r="B10" s="181"/>
      <c r="C10" s="55" t="s">
        <v>0</v>
      </c>
      <c r="D10" s="56" t="s">
        <v>4</v>
      </c>
      <c r="E10" s="54" t="s">
        <v>19</v>
      </c>
      <c r="F10" s="180" t="s">
        <v>20</v>
      </c>
      <c r="G10" s="181"/>
    </row>
    <row r="11" spans="1:8" ht="15" customHeight="1">
      <c r="A11" s="57"/>
      <c r="B11" s="57"/>
      <c r="C11" s="57"/>
      <c r="D11" s="57"/>
      <c r="E11" s="57"/>
      <c r="F11" s="57"/>
      <c r="G11" s="57"/>
      <c r="H11" s="21"/>
    </row>
    <row r="12" spans="1:8" ht="15" customHeight="1">
      <c r="A12" s="58"/>
      <c r="B12" s="177" t="s">
        <v>89</v>
      </c>
      <c r="C12" s="177"/>
      <c r="D12" s="177"/>
      <c r="E12" s="177"/>
      <c r="F12" s="177"/>
      <c r="G12" s="177"/>
      <c r="H12" s="21"/>
    </row>
    <row r="13" spans="1:8" ht="15" customHeight="1">
      <c r="A13" s="177" t="s">
        <v>17</v>
      </c>
      <c r="B13" s="177"/>
      <c r="C13" s="59" t="str">
        <f>'Д3-4кл'!A26</f>
        <v>Пронина Лада</v>
      </c>
      <c r="D13" s="31">
        <f>'Д3-4кл'!C26</f>
        <v>127</v>
      </c>
      <c r="E13" s="31">
        <f>'Д3-4кл'!D26</f>
        <v>35</v>
      </c>
      <c r="F13" s="178">
        <f>'Д3-4кл'!G26</f>
        <v>0.0031018518518518513</v>
      </c>
      <c r="G13" s="178"/>
      <c r="H13" s="21"/>
    </row>
    <row r="14" spans="1:8" ht="15" customHeight="1">
      <c r="A14" s="177" t="s">
        <v>15</v>
      </c>
      <c r="B14" s="177"/>
      <c r="C14" s="59" t="str">
        <f>'Д3-4кл'!A39</f>
        <v>Ерошенкова Виктория</v>
      </c>
      <c r="D14" s="31">
        <f>'Д3-4кл'!C39</f>
        <v>135</v>
      </c>
      <c r="E14" s="31">
        <f>'Д3-4кл'!D39</f>
        <v>48</v>
      </c>
      <c r="F14" s="178">
        <f>'Д3-4кл'!G39</f>
        <v>0.003449074074074073</v>
      </c>
      <c r="G14" s="178"/>
      <c r="H14" s="21"/>
    </row>
    <row r="15" spans="1:8" ht="15" customHeight="1">
      <c r="A15" s="177" t="s">
        <v>14</v>
      </c>
      <c r="B15" s="177"/>
      <c r="C15" s="99" t="str">
        <f>'Д3-4кл'!A20</f>
        <v>Антимонова Дарья</v>
      </c>
      <c r="D15" s="61">
        <f>'Д3-4кл'!C20</f>
        <v>127</v>
      </c>
      <c r="E15" s="61">
        <f>'Д3-4кл'!D20</f>
        <v>29</v>
      </c>
      <c r="F15" s="182">
        <f>'Д3-4кл'!G20</f>
        <v>0.004212962962962963</v>
      </c>
      <c r="G15" s="182"/>
      <c r="H15" s="21"/>
    </row>
    <row r="16" spans="1:8" ht="12" customHeight="1">
      <c r="A16" s="61"/>
      <c r="B16" s="58"/>
      <c r="C16" s="58"/>
      <c r="D16" s="61"/>
      <c r="E16" s="61"/>
      <c r="F16" s="62"/>
      <c r="G16" s="62"/>
      <c r="H16" s="21"/>
    </row>
    <row r="17" spans="1:8" ht="15" customHeight="1">
      <c r="A17" s="58"/>
      <c r="B17" s="177" t="s">
        <v>53</v>
      </c>
      <c r="C17" s="177"/>
      <c r="D17" s="177"/>
      <c r="E17" s="177"/>
      <c r="F17" s="177"/>
      <c r="G17" s="177"/>
      <c r="H17" s="21"/>
    </row>
    <row r="18" spans="1:8" ht="15" customHeight="1">
      <c r="A18" s="177" t="s">
        <v>17</v>
      </c>
      <c r="B18" s="177"/>
      <c r="C18" s="100" t="str">
        <f>'М3-4кл'!A29</f>
        <v>Чиркин Александр</v>
      </c>
      <c r="D18" s="31">
        <f>'М3-4кл'!C29</f>
        <v>121</v>
      </c>
      <c r="E18" s="31">
        <f>'М3-4кл'!D29</f>
        <v>14</v>
      </c>
      <c r="F18" s="178">
        <f>'М3-4кл'!G29</f>
        <v>0.002835648148148148</v>
      </c>
      <c r="G18" s="178"/>
      <c r="H18" s="21"/>
    </row>
    <row r="19" spans="1:8" ht="15" customHeight="1">
      <c r="A19" s="177" t="s">
        <v>15</v>
      </c>
      <c r="B19" s="177"/>
      <c r="C19" s="59" t="str">
        <f>'М3-4кл'!A20</f>
        <v>Быков Тимофей</v>
      </c>
      <c r="D19" s="31">
        <f>'М3-4кл'!C20</f>
        <v>127</v>
      </c>
      <c r="E19" s="31">
        <f>'М3-4кл'!D20</f>
        <v>5</v>
      </c>
      <c r="F19" s="178">
        <f>'М3-4кл'!G20</f>
        <v>0.0029398148148148152</v>
      </c>
      <c r="G19" s="178"/>
      <c r="H19" s="21"/>
    </row>
    <row r="20" spans="1:8" ht="15" customHeight="1">
      <c r="A20" s="177" t="s">
        <v>14</v>
      </c>
      <c r="B20" s="177"/>
      <c r="C20" s="59" t="str">
        <f>'М3-4кл'!A30</f>
        <v>Артамонов Глеб</v>
      </c>
      <c r="D20" s="31">
        <f>'М3-4кл'!C30</f>
        <v>125</v>
      </c>
      <c r="E20" s="31">
        <f>'М3-4кл'!D30</f>
        <v>15</v>
      </c>
      <c r="F20" s="178">
        <f>'М3-4кл'!G30</f>
        <v>0.0031481481481481477</v>
      </c>
      <c r="G20" s="178"/>
      <c r="H20" s="21"/>
    </row>
    <row r="21" spans="1:8" ht="12" customHeight="1">
      <c r="A21" s="31"/>
      <c r="B21" s="31"/>
      <c r="C21" s="31"/>
      <c r="D21" s="31"/>
      <c r="E21" s="31"/>
      <c r="F21" s="31"/>
      <c r="G21" s="31"/>
      <c r="H21" s="21"/>
    </row>
    <row r="22" spans="1:8" ht="15" customHeight="1">
      <c r="A22" s="58"/>
      <c r="B22" s="177" t="s">
        <v>148</v>
      </c>
      <c r="C22" s="177"/>
      <c r="D22" s="177"/>
      <c r="E22" s="177"/>
      <c r="F22" s="177"/>
      <c r="G22" s="177"/>
      <c r="H22" s="21"/>
    </row>
    <row r="23" spans="1:8" ht="15" customHeight="1">
      <c r="A23" s="177" t="s">
        <v>17</v>
      </c>
      <c r="B23" s="177"/>
      <c r="C23" s="59" t="str">
        <f>'Д5-6кл'!A25</f>
        <v>Петрова Софья</v>
      </c>
      <c r="D23" s="31">
        <f>'Д5-6кл'!C25</f>
        <v>126</v>
      </c>
      <c r="E23" s="31">
        <f>'Д5-6кл'!D25</f>
        <v>82</v>
      </c>
      <c r="F23" s="178">
        <f>'Д5-6кл'!G25</f>
        <v>0.0053240740740740766</v>
      </c>
      <c r="G23" s="178"/>
      <c r="H23" s="21"/>
    </row>
    <row r="24" spans="1:8" ht="15" customHeight="1">
      <c r="A24" s="177" t="s">
        <v>15</v>
      </c>
      <c r="B24" s="177"/>
      <c r="C24" s="59" t="str">
        <f>'Д5-6кл'!A22</f>
        <v>Лукашина Полина</v>
      </c>
      <c r="D24" s="31">
        <f>'Д5-6кл'!C22</f>
        <v>117</v>
      </c>
      <c r="E24" s="31">
        <f>'Д5-6кл'!D22</f>
        <v>79</v>
      </c>
      <c r="F24" s="178">
        <f>'Д5-6кл'!G22</f>
        <v>0.005439814814814815</v>
      </c>
      <c r="G24" s="178"/>
      <c r="H24" s="21"/>
    </row>
    <row r="25" spans="1:8" ht="15" customHeight="1">
      <c r="A25" s="177" t="s">
        <v>14</v>
      </c>
      <c r="B25" s="177"/>
      <c r="C25" s="59" t="str">
        <f>'Д5-6кл'!A20</f>
        <v>Афанасьева Валерия</v>
      </c>
      <c r="D25" s="31">
        <f>'Д5-6кл'!C20</f>
        <v>127</v>
      </c>
      <c r="E25" s="31">
        <f>'Д5-6кл'!D20</f>
        <v>77</v>
      </c>
      <c r="F25" s="178">
        <f>'Д5-6кл'!G20</f>
        <v>0.005914351851851852</v>
      </c>
      <c r="G25" s="178"/>
      <c r="H25" s="21"/>
    </row>
    <row r="26" spans="1:8" ht="12" customHeight="1">
      <c r="A26" s="58"/>
      <c r="B26" s="63"/>
      <c r="C26" s="63"/>
      <c r="D26" s="63"/>
      <c r="E26" s="63"/>
      <c r="F26" s="63"/>
      <c r="G26" s="63"/>
      <c r="H26" s="21"/>
    </row>
    <row r="27" spans="1:8" ht="15" customHeight="1">
      <c r="A27" s="58"/>
      <c r="B27" s="177" t="s">
        <v>149</v>
      </c>
      <c r="C27" s="177"/>
      <c r="D27" s="177"/>
      <c r="E27" s="177"/>
      <c r="F27" s="177"/>
      <c r="G27" s="177"/>
      <c r="H27" s="21"/>
    </row>
    <row r="28" spans="1:8" ht="15" customHeight="1">
      <c r="A28" s="177" t="s">
        <v>17</v>
      </c>
      <c r="B28" s="177"/>
      <c r="C28" s="59" t="str">
        <f>'М5-6кл'!A18</f>
        <v>Гареев Вадим </v>
      </c>
      <c r="D28" s="31">
        <f>'М5-6кл'!C18</f>
        <v>125</v>
      </c>
      <c r="E28" s="31">
        <f>'М5-6кл'!D18</f>
        <v>51</v>
      </c>
      <c r="F28" s="178">
        <f>'М5-6кл'!G18</f>
        <v>0.004664351851851852</v>
      </c>
      <c r="G28" s="178"/>
      <c r="H28" s="21"/>
    </row>
    <row r="29" spans="1:8" ht="15" customHeight="1">
      <c r="A29" s="177" t="s">
        <v>15</v>
      </c>
      <c r="B29" s="177"/>
      <c r="C29" s="59" t="str">
        <f>'М5-6кл'!A38</f>
        <v>Григорьев Георгий</v>
      </c>
      <c r="D29" s="31">
        <f>'М5-6кл'!C38</f>
        <v>127</v>
      </c>
      <c r="E29" s="31">
        <f>'М5-6кл'!D38</f>
        <v>71</v>
      </c>
      <c r="F29" s="178">
        <f>'М5-6кл'!G38</f>
        <v>0.005115740740740741</v>
      </c>
      <c r="G29" s="178"/>
      <c r="H29" s="21"/>
    </row>
    <row r="30" spans="1:8" ht="15" customHeight="1">
      <c r="A30" s="177" t="s">
        <v>14</v>
      </c>
      <c r="B30" s="177"/>
      <c r="C30" s="59" t="str">
        <f>'М5-6кл'!A25</f>
        <v>Мамонов Дмитрий</v>
      </c>
      <c r="D30" s="31">
        <f>'М5-6кл'!C25</f>
        <v>126</v>
      </c>
      <c r="E30" s="31">
        <f>'М5-6кл'!D25</f>
        <v>58</v>
      </c>
      <c r="F30" s="178">
        <f>'М5-6кл'!G25</f>
        <v>0.0055439814814814805</v>
      </c>
      <c r="G30" s="178"/>
      <c r="H30" s="21"/>
    </row>
    <row r="31" spans="1:8" ht="12" customHeight="1">
      <c r="A31" s="58"/>
      <c r="B31" s="58"/>
      <c r="C31" s="58"/>
      <c r="D31" s="58"/>
      <c r="E31" s="58"/>
      <c r="F31" s="58"/>
      <c r="G31" s="58"/>
      <c r="H31" s="21"/>
    </row>
    <row r="32" spans="1:8" ht="15" customHeight="1">
      <c r="A32" s="58"/>
      <c r="B32" s="177" t="s">
        <v>150</v>
      </c>
      <c r="C32" s="177"/>
      <c r="D32" s="177"/>
      <c r="E32" s="177"/>
      <c r="F32" s="177"/>
      <c r="G32" s="177"/>
      <c r="H32" s="21"/>
    </row>
    <row r="33" spans="1:8" ht="15" customHeight="1">
      <c r="A33" s="177" t="s">
        <v>17</v>
      </c>
      <c r="B33" s="177"/>
      <c r="C33" s="59" t="str">
        <f>'Д7-9кл'!A33</f>
        <v>Спрогис Арина</v>
      </c>
      <c r="D33" s="31">
        <f>'Д7-9кл'!C33</f>
        <v>135</v>
      </c>
      <c r="E33" s="31">
        <f>'Д7-9кл'!D33</f>
        <v>42</v>
      </c>
      <c r="F33" s="178">
        <f>'Д7-9кл'!G33</f>
        <v>0.008761574074074074</v>
      </c>
      <c r="G33" s="178"/>
      <c r="H33" s="21"/>
    </row>
    <row r="34" spans="1:8" ht="15" customHeight="1">
      <c r="A34" s="177" t="s">
        <v>15</v>
      </c>
      <c r="B34" s="177"/>
      <c r="C34" s="59" t="str">
        <f>'Д7-9кл'!A21</f>
        <v>Щербинина Лера</v>
      </c>
      <c r="D34" s="31">
        <f>'Д7-9кл'!C21</f>
        <v>135</v>
      </c>
      <c r="E34" s="31">
        <f>'Д7-9кл'!D21</f>
        <v>30</v>
      </c>
      <c r="F34" s="178">
        <f>'Д7-9кл'!G21</f>
        <v>0.010451388888888892</v>
      </c>
      <c r="G34" s="178"/>
      <c r="H34" s="21"/>
    </row>
    <row r="35" spans="1:8" ht="15" customHeight="1">
      <c r="A35" s="177" t="s">
        <v>14</v>
      </c>
      <c r="B35" s="177"/>
      <c r="C35" s="59" t="str">
        <f>'Д7-9кл'!A38</f>
        <v>Лебедева Анна </v>
      </c>
      <c r="D35" s="31">
        <f>'Д7-9кл'!C38</f>
        <v>127</v>
      </c>
      <c r="E35" s="31">
        <f>'Д7-9кл'!D38</f>
        <v>47</v>
      </c>
      <c r="F35" s="178">
        <f>'Д7-9кл'!G38</f>
        <v>0.011099537037037038</v>
      </c>
      <c r="G35" s="178"/>
      <c r="H35" s="21"/>
    </row>
    <row r="36" spans="1:8" ht="12" customHeight="1">
      <c r="A36" s="58"/>
      <c r="B36" s="63"/>
      <c r="C36" s="98"/>
      <c r="D36" s="98"/>
      <c r="E36" s="98"/>
      <c r="F36" s="98"/>
      <c r="G36" s="98"/>
      <c r="H36" s="21"/>
    </row>
    <row r="37" spans="1:8" ht="15" customHeight="1">
      <c r="A37" s="58"/>
      <c r="B37" s="177" t="s">
        <v>151</v>
      </c>
      <c r="C37" s="177"/>
      <c r="D37" s="177"/>
      <c r="E37" s="177"/>
      <c r="F37" s="177"/>
      <c r="G37" s="177"/>
      <c r="H37" s="21"/>
    </row>
    <row r="38" spans="1:8" ht="15" customHeight="1">
      <c r="A38" s="177" t="s">
        <v>17</v>
      </c>
      <c r="B38" s="177"/>
      <c r="C38" s="59" t="str">
        <f>'М7-9кл'!A18</f>
        <v>Куксин Дмитрий </v>
      </c>
      <c r="D38" s="31">
        <f>'М7-9кл'!C18</f>
        <v>125</v>
      </c>
      <c r="E38" s="31">
        <f>'М7-9кл'!D18</f>
        <v>3</v>
      </c>
      <c r="F38" s="178">
        <f>'М7-9кл'!G18</f>
        <v>0.005567129629629631</v>
      </c>
      <c r="G38" s="178"/>
      <c r="H38" s="21"/>
    </row>
    <row r="39" spans="1:8" ht="15" customHeight="1">
      <c r="A39" s="177" t="s">
        <v>15</v>
      </c>
      <c r="B39" s="177"/>
      <c r="C39" s="59" t="str">
        <f>'М7-9кл'!A37</f>
        <v>Мирошниченко Виктор</v>
      </c>
      <c r="D39" s="31">
        <f>'М7-9кл'!C37</f>
        <v>126</v>
      </c>
      <c r="E39" s="31">
        <f>'М7-9кл'!D37</f>
        <v>22</v>
      </c>
      <c r="F39" s="178">
        <f>'М7-9кл'!G37</f>
        <v>0.005868055555555555</v>
      </c>
      <c r="G39" s="178"/>
      <c r="H39" s="21"/>
    </row>
    <row r="40" spans="1:8" ht="15" customHeight="1">
      <c r="A40" s="177" t="s">
        <v>14</v>
      </c>
      <c r="B40" s="177"/>
      <c r="C40" s="59" t="str">
        <f>'М7-9кл'!A38</f>
        <v>Хасанов Максим</v>
      </c>
      <c r="D40" s="31">
        <f>'М7-9кл'!C38</f>
        <v>127</v>
      </c>
      <c r="E40" s="31">
        <f>'М7-9кл'!D38</f>
        <v>23</v>
      </c>
      <c r="F40" s="178">
        <f>'М7-9кл'!G38</f>
        <v>0.005972222222222222</v>
      </c>
      <c r="G40" s="178"/>
      <c r="H40" s="21"/>
    </row>
    <row r="41" spans="1:8" ht="12" customHeight="1">
      <c r="A41" s="58"/>
      <c r="B41" s="58"/>
      <c r="C41" s="58"/>
      <c r="D41" s="58"/>
      <c r="E41" s="58"/>
      <c r="F41" s="58"/>
      <c r="G41" s="58"/>
      <c r="H41" s="21"/>
    </row>
    <row r="42" spans="1:8" ht="15" customHeight="1">
      <c r="A42" s="58"/>
      <c r="B42" s="177" t="s">
        <v>152</v>
      </c>
      <c r="C42" s="177"/>
      <c r="D42" s="177"/>
      <c r="E42" s="177"/>
      <c r="F42" s="177"/>
      <c r="G42" s="177"/>
      <c r="H42" s="21"/>
    </row>
    <row r="43" spans="1:8" ht="15" customHeight="1">
      <c r="A43" s="177" t="s">
        <v>17</v>
      </c>
      <c r="B43" s="177"/>
      <c r="C43" s="59" t="str">
        <f>'Д10-11кл'!A30</f>
        <v>Пырегова Яна</v>
      </c>
      <c r="D43" s="31">
        <f>'Д10-11кл'!C30</f>
        <v>125</v>
      </c>
      <c r="E43" s="31">
        <f>'Д10-11кл'!D30</f>
        <v>63</v>
      </c>
      <c r="F43" s="178">
        <f>'Д10-11кл'!G30</f>
        <v>0.006458333333333335</v>
      </c>
      <c r="G43" s="178"/>
      <c r="H43" s="21"/>
    </row>
    <row r="44" spans="1:8" ht="15" customHeight="1">
      <c r="A44" s="177" t="s">
        <v>15</v>
      </c>
      <c r="B44" s="177"/>
      <c r="C44" s="59" t="str">
        <f>'Д10-11кл'!A24</f>
        <v>Дмитриева Карина</v>
      </c>
      <c r="D44" s="31">
        <f>'Д10-11кл'!C24</f>
        <v>125</v>
      </c>
      <c r="E44" s="31">
        <f>'Д10-11кл'!D24</f>
        <v>57</v>
      </c>
      <c r="F44" s="178">
        <f>'Д10-11кл'!G24</f>
        <v>0.008101851851851853</v>
      </c>
      <c r="G44" s="178"/>
      <c r="H44" s="21"/>
    </row>
    <row r="45" spans="1:8" ht="15" customHeight="1">
      <c r="A45" s="177" t="s">
        <v>14</v>
      </c>
      <c r="B45" s="177"/>
      <c r="C45" s="59" t="str">
        <f>'Д10-11кл'!A36</f>
        <v>Шмелёва Мария</v>
      </c>
      <c r="D45" s="31">
        <f>'Д10-11кл'!C36</f>
        <v>125</v>
      </c>
      <c r="E45" s="31">
        <f>'Д10-11кл'!D36</f>
        <v>69</v>
      </c>
      <c r="F45" s="178">
        <f>'Д10-11кл'!G36</f>
        <v>0.008981481481481483</v>
      </c>
      <c r="G45" s="178"/>
      <c r="H45" s="21"/>
    </row>
    <row r="46" spans="1:8" ht="12" customHeight="1">
      <c r="A46" s="58"/>
      <c r="B46" s="63"/>
      <c r="C46" s="98"/>
      <c r="D46" s="98"/>
      <c r="E46" s="98"/>
      <c r="F46" s="98"/>
      <c r="G46" s="98"/>
      <c r="H46" s="21"/>
    </row>
    <row r="47" spans="1:8" ht="15" customHeight="1">
      <c r="A47" s="58"/>
      <c r="B47" s="177" t="s">
        <v>153</v>
      </c>
      <c r="C47" s="177"/>
      <c r="D47" s="177"/>
      <c r="E47" s="177"/>
      <c r="F47" s="177"/>
      <c r="G47" s="177"/>
      <c r="H47" s="21"/>
    </row>
    <row r="48" spans="1:8" ht="15" customHeight="1">
      <c r="A48" s="177" t="s">
        <v>17</v>
      </c>
      <c r="B48" s="177"/>
      <c r="C48" s="59" t="str">
        <f>'Ю10-11кл'!A20</f>
        <v>Варлашов Роман</v>
      </c>
      <c r="D48" s="31">
        <f>'Ю10-11кл'!C20</f>
        <v>127</v>
      </c>
      <c r="E48" s="31">
        <f>'Ю10-11кл'!D20</f>
        <v>77</v>
      </c>
      <c r="F48" s="178">
        <f>'Ю10-11кл'!G20</f>
        <v>0.010798611111111113</v>
      </c>
      <c r="G48" s="178"/>
      <c r="H48" s="21"/>
    </row>
    <row r="49" spans="1:8" ht="15" customHeight="1">
      <c r="A49" s="177" t="s">
        <v>15</v>
      </c>
      <c r="B49" s="177"/>
      <c r="C49" s="59" t="str">
        <f>'Ю10-11кл'!A18</f>
        <v>Саюн Дмитрий</v>
      </c>
      <c r="D49" s="31">
        <f>'Ю10-11кл'!C18</f>
        <v>125</v>
      </c>
      <c r="E49" s="31">
        <f>'Ю10-11кл'!D18</f>
        <v>75</v>
      </c>
      <c r="F49" s="178">
        <f>'Ю10-11кл'!G18</f>
        <v>0.011504629629629629</v>
      </c>
      <c r="G49" s="178"/>
      <c r="H49" s="21"/>
    </row>
    <row r="50" spans="1:8" ht="15" customHeight="1">
      <c r="A50" s="177" t="s">
        <v>14</v>
      </c>
      <c r="B50" s="177"/>
      <c r="C50" s="59" t="str">
        <f>'Ю10-11кл'!A36</f>
        <v>Зинченко Сергей</v>
      </c>
      <c r="D50" s="31">
        <f>'Ю10-11кл'!C36</f>
        <v>125</v>
      </c>
      <c r="E50" s="31">
        <f>'Ю10-11кл'!D36</f>
        <v>93</v>
      </c>
      <c r="F50" s="178">
        <f>'Ю10-11кл'!G36</f>
        <v>0.013136574074074071</v>
      </c>
      <c r="G50" s="178"/>
      <c r="H50" s="21"/>
    </row>
    <row r="51" spans="1:8" ht="15" customHeight="1">
      <c r="A51" s="64"/>
      <c r="B51" s="64"/>
      <c r="C51" s="59"/>
      <c r="D51" s="31"/>
      <c r="E51" s="31"/>
      <c r="F51" s="60"/>
      <c r="G51" s="60"/>
      <c r="H51" s="21"/>
    </row>
    <row r="52" spans="1:8" ht="15" customHeight="1">
      <c r="A52" s="38"/>
      <c r="B52" s="38"/>
      <c r="C52" s="65"/>
      <c r="D52" s="57"/>
      <c r="E52" s="57"/>
      <c r="F52" s="66"/>
      <c r="G52" s="66"/>
      <c r="H52" s="21"/>
    </row>
    <row r="53" spans="1:8" ht="15" customHeight="1">
      <c r="A53" s="21" t="s">
        <v>13</v>
      </c>
      <c r="B53" s="29"/>
      <c r="C53" s="29"/>
      <c r="D53" s="53"/>
      <c r="E53" s="29"/>
      <c r="F53" s="29"/>
      <c r="G53" s="29"/>
      <c r="H53" s="21"/>
    </row>
    <row r="54" spans="1:8" ht="15" customHeight="1">
      <c r="A54" s="21"/>
      <c r="B54" s="29"/>
      <c r="C54" s="29"/>
      <c r="D54" s="53"/>
      <c r="E54" s="29"/>
      <c r="F54" s="29"/>
      <c r="G54" s="29"/>
      <c r="H54" s="21"/>
    </row>
    <row r="55" spans="1:8" ht="15" customHeight="1">
      <c r="A55" s="21" t="s">
        <v>88</v>
      </c>
      <c r="B55" s="29"/>
      <c r="C55" s="29"/>
      <c r="D55" s="53"/>
      <c r="E55" s="29"/>
      <c r="F55" s="29"/>
      <c r="G55" s="29"/>
      <c r="H55" s="21"/>
    </row>
    <row r="56" spans="1:8" ht="15" customHeight="1">
      <c r="A56" s="136"/>
      <c r="B56" s="136"/>
      <c r="C56" s="48"/>
      <c r="D56" s="48"/>
      <c r="E56" s="48"/>
      <c r="F56" s="48"/>
      <c r="G56" s="30"/>
      <c r="H56" s="21"/>
    </row>
    <row r="57" spans="1:8" ht="15" customHeight="1">
      <c r="A57" s="136"/>
      <c r="B57" s="136"/>
      <c r="C57" s="48"/>
      <c r="D57" s="136"/>
      <c r="E57" s="183"/>
      <c r="F57" s="48"/>
      <c r="G57" s="30"/>
      <c r="H57" s="21"/>
    </row>
    <row r="58" spans="1:8" ht="15" customHeight="1">
      <c r="A58" s="45"/>
      <c r="B58" s="48"/>
      <c r="C58" s="45"/>
      <c r="D58" s="136"/>
      <c r="E58" s="183"/>
      <c r="F58" s="48"/>
      <c r="G58" s="30"/>
      <c r="H58" s="21"/>
    </row>
    <row r="59" spans="1:8" ht="15" customHeight="1">
      <c r="A59" s="136"/>
      <c r="B59" s="136"/>
      <c r="C59" s="48"/>
      <c r="D59" s="136"/>
      <c r="E59" s="136"/>
      <c r="F59" s="67"/>
      <c r="G59" s="30"/>
      <c r="H59" s="21"/>
    </row>
    <row r="60" spans="1:8" ht="15" customHeight="1">
      <c r="A60" s="136"/>
      <c r="B60" s="136"/>
      <c r="C60" s="48"/>
      <c r="D60" s="136"/>
      <c r="E60" s="136"/>
      <c r="F60" s="67"/>
      <c r="G60" s="30"/>
      <c r="H60" s="21"/>
    </row>
    <row r="61" ht="14.25" hidden="1"/>
    <row r="62" ht="14.25" hidden="1"/>
    <row r="63" ht="14.25" hidden="1"/>
    <row r="64" ht="14.25" hidden="1"/>
    <row r="65" ht="14.25" hidden="1"/>
    <row r="66" ht="14.25" hidden="1"/>
  </sheetData>
  <sheetProtection password="DA94" sheet="1" objects="1" scenarios="1" selectLockedCells="1" selectUnlockedCells="1"/>
  <mergeCells count="73">
    <mergeCell ref="D59:E59"/>
    <mergeCell ref="D60:E60"/>
    <mergeCell ref="A43:B43"/>
    <mergeCell ref="D58:E58"/>
    <mergeCell ref="A60:B60"/>
    <mergeCell ref="A56:B56"/>
    <mergeCell ref="A50:B50"/>
    <mergeCell ref="A49:B49"/>
    <mergeCell ref="A59:B59"/>
    <mergeCell ref="A57:B57"/>
    <mergeCell ref="A44:B44"/>
    <mergeCell ref="A48:B48"/>
    <mergeCell ref="A45:B45"/>
    <mergeCell ref="F48:G48"/>
    <mergeCell ref="F43:G43"/>
    <mergeCell ref="F44:G44"/>
    <mergeCell ref="F50:G50"/>
    <mergeCell ref="B47:G47"/>
    <mergeCell ref="F34:G34"/>
    <mergeCell ref="F30:G30"/>
    <mergeCell ref="F39:G39"/>
    <mergeCell ref="A40:B40"/>
    <mergeCell ref="B37:G37"/>
    <mergeCell ref="B32:G32"/>
    <mergeCell ref="A34:B34"/>
    <mergeCell ref="F40:G40"/>
    <mergeCell ref="A30:B30"/>
    <mergeCell ref="F38:G38"/>
    <mergeCell ref="B27:G27"/>
    <mergeCell ref="B22:G22"/>
    <mergeCell ref="A25:B25"/>
    <mergeCell ref="A19:B19"/>
    <mergeCell ref="F28:G28"/>
    <mergeCell ref="A29:B29"/>
    <mergeCell ref="A23:B23"/>
    <mergeCell ref="F29:G29"/>
    <mergeCell ref="A33:B33"/>
    <mergeCell ref="B42:G42"/>
    <mergeCell ref="F35:G35"/>
    <mergeCell ref="D57:E57"/>
    <mergeCell ref="A39:B39"/>
    <mergeCell ref="F33:G33"/>
    <mergeCell ref="A35:B35"/>
    <mergeCell ref="A38:B38"/>
    <mergeCell ref="F49:G49"/>
    <mergeCell ref="F45:G45"/>
    <mergeCell ref="A1:H1"/>
    <mergeCell ref="F10:G10"/>
    <mergeCell ref="F23:G23"/>
    <mergeCell ref="A3:G3"/>
    <mergeCell ref="F19:G19"/>
    <mergeCell ref="A18:B18"/>
    <mergeCell ref="F18:G18"/>
    <mergeCell ref="A14:B14"/>
    <mergeCell ref="B5:G5"/>
    <mergeCell ref="F15:G15"/>
    <mergeCell ref="F8:H8"/>
    <mergeCell ref="A15:B15"/>
    <mergeCell ref="A10:B10"/>
    <mergeCell ref="A8:B8"/>
    <mergeCell ref="A13:B13"/>
    <mergeCell ref="F13:G13"/>
    <mergeCell ref="F14:G14"/>
    <mergeCell ref="A2:G2"/>
    <mergeCell ref="B12:G12"/>
    <mergeCell ref="F20:G20"/>
    <mergeCell ref="A28:B28"/>
    <mergeCell ref="A20:B20"/>
    <mergeCell ref="F24:G24"/>
    <mergeCell ref="F25:G25"/>
    <mergeCell ref="B17:G17"/>
    <mergeCell ref="A6:H6"/>
    <mergeCell ref="A24:B24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1"/>
  <sheetViews>
    <sheetView zoomScaleSheetLayoutView="100" workbookViewId="0" topLeftCell="A1">
      <selection activeCell="A1" sqref="A1:IV16384"/>
    </sheetView>
  </sheetViews>
  <sheetFormatPr defaultColWidth="0" defaultRowHeight="14.25" zeroHeight="1"/>
  <cols>
    <col min="1" max="1" width="20.625" style="10" customWidth="1"/>
    <col min="2" max="3" width="8.625" style="22" customWidth="1"/>
    <col min="4" max="4" width="9.625" style="22" customWidth="1"/>
    <col min="5" max="5" width="9.625" style="37" customWidth="1"/>
    <col min="6" max="6" width="10.125" style="37" customWidth="1"/>
    <col min="7" max="7" width="9.625" style="37" customWidth="1"/>
    <col min="8" max="8" width="10.375" style="22" customWidth="1"/>
    <col min="9" max="9" width="6.75390625" style="22" customWidth="1"/>
    <col min="10" max="16384" width="0" style="22" hidden="1" customWidth="1"/>
  </cols>
  <sheetData>
    <row r="1" spans="1:9" ht="15" customHeight="1">
      <c r="A1" s="110" t="s">
        <v>82</v>
      </c>
      <c r="B1" s="110"/>
      <c r="C1" s="110"/>
      <c r="D1" s="110"/>
      <c r="E1" s="110"/>
      <c r="F1" s="110"/>
      <c r="G1" s="110"/>
      <c r="H1" s="110"/>
      <c r="I1" s="110"/>
    </row>
    <row r="2" spans="1:9" ht="1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</row>
    <row r="4" ht="15" customHeight="1"/>
    <row r="5" spans="3:6" ht="15" customHeight="1">
      <c r="C5" s="24" t="s">
        <v>62</v>
      </c>
      <c r="D5" s="24"/>
      <c r="E5" s="24"/>
      <c r="F5" s="24"/>
    </row>
    <row r="6" spans="1:9" ht="15" customHeight="1">
      <c r="A6" s="112" t="s">
        <v>196</v>
      </c>
      <c r="B6" s="112"/>
      <c r="C6" s="112"/>
      <c r="D6" s="112"/>
      <c r="E6" s="112"/>
      <c r="F6" s="112"/>
      <c r="G6" s="112"/>
      <c r="H6" s="112"/>
      <c r="I6" s="112"/>
    </row>
    <row r="7" spans="1:9" ht="15" customHeight="1">
      <c r="A7" s="14"/>
      <c r="B7" s="21"/>
      <c r="C7" s="21"/>
      <c r="D7" s="21"/>
      <c r="E7" s="38"/>
      <c r="F7" s="38"/>
      <c r="G7" s="38"/>
      <c r="H7" s="21"/>
      <c r="I7" s="58"/>
    </row>
    <row r="8" spans="1:9" ht="15" customHeight="1">
      <c r="A8" s="87" t="s">
        <v>8</v>
      </c>
      <c r="B8" s="21"/>
      <c r="C8" s="21"/>
      <c r="D8" s="21"/>
      <c r="E8" s="38"/>
      <c r="F8" s="111" t="s">
        <v>42</v>
      </c>
      <c r="G8" s="111"/>
      <c r="H8" s="111"/>
      <c r="I8" s="58"/>
    </row>
    <row r="9" spans="1:9" ht="15" customHeight="1">
      <c r="A9" s="87" t="s">
        <v>31</v>
      </c>
      <c r="B9" s="21"/>
      <c r="C9" s="21"/>
      <c r="D9" s="21"/>
      <c r="E9" s="38"/>
      <c r="F9" s="22"/>
      <c r="G9" s="38" t="s">
        <v>190</v>
      </c>
      <c r="H9" s="38"/>
      <c r="I9" s="58"/>
    </row>
    <row r="10" spans="1:9" ht="15" customHeight="1">
      <c r="A10" s="87" t="s">
        <v>32</v>
      </c>
      <c r="B10" s="21"/>
      <c r="C10" s="21"/>
      <c r="D10" s="21"/>
      <c r="E10" s="38"/>
      <c r="F10" s="111" t="s">
        <v>44</v>
      </c>
      <c r="G10" s="111"/>
      <c r="H10" s="52" t="s">
        <v>97</v>
      </c>
      <c r="I10" s="58"/>
    </row>
    <row r="11" spans="1:9" ht="15" customHeight="1">
      <c r="A11" s="87" t="s">
        <v>33</v>
      </c>
      <c r="B11" s="21"/>
      <c r="C11" s="21"/>
      <c r="D11" s="21"/>
      <c r="E11" s="38"/>
      <c r="F11" s="111" t="s">
        <v>47</v>
      </c>
      <c r="G11" s="111"/>
      <c r="H11" s="111"/>
      <c r="I11" s="58"/>
    </row>
    <row r="12" spans="1:9" ht="15" customHeight="1">
      <c r="A12" s="87" t="s">
        <v>34</v>
      </c>
      <c r="B12" s="21"/>
      <c r="C12" s="21"/>
      <c r="D12" s="21"/>
      <c r="E12" s="38"/>
      <c r="F12" s="38"/>
      <c r="G12" s="38" t="s">
        <v>139</v>
      </c>
      <c r="H12" s="21"/>
      <c r="I12" s="58"/>
    </row>
    <row r="13" spans="1:9" ht="15" customHeight="1">
      <c r="A13" s="14"/>
      <c r="B13" s="21"/>
      <c r="C13" s="21"/>
      <c r="D13" s="21" t="s">
        <v>79</v>
      </c>
      <c r="E13" s="38"/>
      <c r="F13" s="38"/>
      <c r="G13" s="38"/>
      <c r="H13" s="21"/>
      <c r="I13" s="58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345</v>
      </c>
      <c r="B16" s="4" t="s">
        <v>115</v>
      </c>
      <c r="C16" s="6">
        <v>117</v>
      </c>
      <c r="D16" s="6">
        <v>25</v>
      </c>
      <c r="E16" s="113">
        <v>0.004340277777777778</v>
      </c>
      <c r="F16" s="95">
        <v>0.009710648148148147</v>
      </c>
      <c r="G16" s="95">
        <f>IF(F16="","",F16-E16)</f>
        <v>0.005370370370370369</v>
      </c>
      <c r="H16" s="4">
        <f>IF(G16="","",RANK(G16,$G$16:$G$39,1))</f>
        <v>19</v>
      </c>
    </row>
    <row r="17" spans="1:8" ht="15" customHeight="1">
      <c r="A17" s="88" t="s">
        <v>205</v>
      </c>
      <c r="B17" s="7" t="s">
        <v>118</v>
      </c>
      <c r="C17" s="6">
        <v>121</v>
      </c>
      <c r="D17" s="6">
        <v>26</v>
      </c>
      <c r="E17" s="113">
        <v>0.004513888888888889</v>
      </c>
      <c r="F17" s="95">
        <v>0.009814814814814814</v>
      </c>
      <c r="G17" s="95">
        <f aca="true" t="shared" si="0" ref="G17:G39">IF(F17="","",F17-E17)</f>
        <v>0.005300925925925925</v>
      </c>
      <c r="H17" s="4">
        <f aca="true" t="shared" si="1" ref="H17:H39">IF(G17="","",RANK(G17,$G$16:$G$39,1))</f>
        <v>18</v>
      </c>
    </row>
    <row r="18" spans="1:8" ht="15" customHeight="1">
      <c r="A18" s="88" t="s">
        <v>130</v>
      </c>
      <c r="B18" s="7" t="s">
        <v>118</v>
      </c>
      <c r="C18" s="6">
        <v>125</v>
      </c>
      <c r="D18" s="6">
        <v>27</v>
      </c>
      <c r="E18" s="113">
        <v>0.0046875</v>
      </c>
      <c r="F18" s="95">
        <v>0.00949074074074074</v>
      </c>
      <c r="G18" s="95">
        <f t="shared" si="0"/>
        <v>0.004803240740740741</v>
      </c>
      <c r="H18" s="4">
        <f t="shared" si="1"/>
        <v>10</v>
      </c>
    </row>
    <row r="19" spans="1:8" ht="15" customHeight="1">
      <c r="A19" s="116" t="s">
        <v>279</v>
      </c>
      <c r="B19" s="4" t="s">
        <v>117</v>
      </c>
      <c r="C19" s="6">
        <v>126</v>
      </c>
      <c r="D19" s="6">
        <v>28</v>
      </c>
      <c r="E19" s="113">
        <v>0.004861111111111111</v>
      </c>
      <c r="F19" s="194" t="s">
        <v>356</v>
      </c>
      <c r="G19" s="195">
        <v>0.006944444444444444</v>
      </c>
      <c r="H19" s="4">
        <f t="shared" si="1"/>
        <v>23</v>
      </c>
    </row>
    <row r="20" spans="1:8" ht="15" customHeight="1">
      <c r="A20" s="88" t="s">
        <v>246</v>
      </c>
      <c r="B20" s="8" t="s">
        <v>116</v>
      </c>
      <c r="C20" s="4">
        <v>127</v>
      </c>
      <c r="D20" s="6">
        <v>29</v>
      </c>
      <c r="E20" s="113">
        <v>0.0050347222222222225</v>
      </c>
      <c r="F20" s="95">
        <v>0.009247685185185185</v>
      </c>
      <c r="G20" s="95">
        <f>IF(F20="","",F20-E20)</f>
        <v>0.004212962962962963</v>
      </c>
      <c r="H20" s="4">
        <f t="shared" si="1"/>
        <v>3</v>
      </c>
    </row>
    <row r="21" spans="1:8" ht="15" customHeight="1">
      <c r="A21" s="88" t="s">
        <v>300</v>
      </c>
      <c r="B21" s="8" t="s">
        <v>118</v>
      </c>
      <c r="C21" s="4">
        <v>135</v>
      </c>
      <c r="D21" s="6">
        <v>30</v>
      </c>
      <c r="E21" s="113">
        <v>0.005208333333333333</v>
      </c>
      <c r="F21" s="95">
        <v>0.010185185185185184</v>
      </c>
      <c r="G21" s="95">
        <f t="shared" si="0"/>
        <v>0.004976851851851851</v>
      </c>
      <c r="H21" s="4">
        <f t="shared" si="1"/>
        <v>14</v>
      </c>
    </row>
    <row r="22" spans="1:8" ht="15" customHeight="1">
      <c r="A22" s="88" t="s">
        <v>322</v>
      </c>
      <c r="B22" s="4" t="s">
        <v>118</v>
      </c>
      <c r="C22" s="6">
        <v>117</v>
      </c>
      <c r="D22" s="6">
        <v>31</v>
      </c>
      <c r="E22" s="113">
        <v>0.005381944444444445</v>
      </c>
      <c r="F22" s="95">
        <v>0.01019675925925926</v>
      </c>
      <c r="G22" s="95">
        <f t="shared" si="0"/>
        <v>0.004814814814814814</v>
      </c>
      <c r="H22" s="4">
        <f t="shared" si="1"/>
        <v>11</v>
      </c>
    </row>
    <row r="23" spans="1:8" ht="15" customHeight="1">
      <c r="A23" s="88" t="s">
        <v>204</v>
      </c>
      <c r="B23" s="8" t="s">
        <v>117</v>
      </c>
      <c r="C23" s="6">
        <v>121</v>
      </c>
      <c r="D23" s="6">
        <v>32</v>
      </c>
      <c r="E23" s="113">
        <v>0.005555555555555556</v>
      </c>
      <c r="F23" s="95">
        <v>0.010162037037037037</v>
      </c>
      <c r="G23" s="95">
        <f t="shared" si="0"/>
        <v>0.004606481481481481</v>
      </c>
      <c r="H23" s="4">
        <f t="shared" si="1"/>
        <v>7</v>
      </c>
    </row>
    <row r="24" spans="1:8" ht="15" customHeight="1">
      <c r="A24" s="88" t="s">
        <v>227</v>
      </c>
      <c r="B24" s="7" t="s">
        <v>115</v>
      </c>
      <c r="C24" s="6">
        <v>125</v>
      </c>
      <c r="D24" s="6">
        <v>33</v>
      </c>
      <c r="E24" s="113">
        <v>0.005729166666666667</v>
      </c>
      <c r="F24" s="95">
        <v>0.010034722222222221</v>
      </c>
      <c r="G24" s="95">
        <f t="shared" si="0"/>
        <v>0.004305555555555554</v>
      </c>
      <c r="H24" s="4">
        <f t="shared" si="1"/>
        <v>6</v>
      </c>
    </row>
    <row r="25" spans="1:8" ht="15" customHeight="1">
      <c r="A25" s="88" t="s">
        <v>280</v>
      </c>
      <c r="B25" s="7" t="s">
        <v>118</v>
      </c>
      <c r="C25" s="6">
        <v>126</v>
      </c>
      <c r="D25" s="6">
        <v>34</v>
      </c>
      <c r="E25" s="113">
        <v>0.005902777777777778</v>
      </c>
      <c r="F25" s="95">
        <v>0.011168981481481481</v>
      </c>
      <c r="G25" s="95">
        <f t="shared" si="0"/>
        <v>0.0052662037037037035</v>
      </c>
      <c r="H25" s="4">
        <f t="shared" si="1"/>
        <v>17</v>
      </c>
    </row>
    <row r="26" spans="1:8" ht="15" customHeight="1">
      <c r="A26" s="88" t="s">
        <v>169</v>
      </c>
      <c r="B26" s="7" t="s">
        <v>116</v>
      </c>
      <c r="C26" s="4">
        <v>127</v>
      </c>
      <c r="D26" s="6">
        <v>35</v>
      </c>
      <c r="E26" s="113">
        <v>0.006076388888888889</v>
      </c>
      <c r="F26" s="95">
        <v>0.00917824074074074</v>
      </c>
      <c r="G26" s="95">
        <f t="shared" si="0"/>
        <v>0.0031018518518518513</v>
      </c>
      <c r="H26" s="4">
        <f t="shared" si="1"/>
        <v>1</v>
      </c>
    </row>
    <row r="27" spans="1:8" ht="15" customHeight="1">
      <c r="A27" s="88" t="s">
        <v>301</v>
      </c>
      <c r="B27" s="8" t="s">
        <v>118</v>
      </c>
      <c r="C27" s="4">
        <v>135</v>
      </c>
      <c r="D27" s="6">
        <v>36</v>
      </c>
      <c r="E27" s="113">
        <v>0.0062499999999999995</v>
      </c>
      <c r="F27" s="194" t="s">
        <v>356</v>
      </c>
      <c r="G27" s="195">
        <v>0.006944444444444444</v>
      </c>
      <c r="H27" s="4">
        <f t="shared" si="1"/>
        <v>23</v>
      </c>
    </row>
    <row r="28" spans="1:8" ht="15" customHeight="1">
      <c r="A28" s="88" t="s">
        <v>323</v>
      </c>
      <c r="B28" s="4" t="s">
        <v>115</v>
      </c>
      <c r="C28" s="6">
        <v>117</v>
      </c>
      <c r="D28" s="6">
        <v>37</v>
      </c>
      <c r="E28" s="113">
        <v>0.006423611111111112</v>
      </c>
      <c r="F28" s="95">
        <v>0.012268518518518519</v>
      </c>
      <c r="G28" s="95">
        <f t="shared" si="0"/>
        <v>0.005844907407407407</v>
      </c>
      <c r="H28" s="4">
        <f t="shared" si="1"/>
        <v>21</v>
      </c>
    </row>
    <row r="29" spans="1:8" ht="15" customHeight="1">
      <c r="A29" s="88" t="s">
        <v>119</v>
      </c>
      <c r="B29" s="42" t="s">
        <v>116</v>
      </c>
      <c r="C29" s="6">
        <v>121</v>
      </c>
      <c r="D29" s="6">
        <v>38</v>
      </c>
      <c r="E29" s="113">
        <v>0.006597222222222222</v>
      </c>
      <c r="F29" s="95">
        <v>0.011851851851851851</v>
      </c>
      <c r="G29" s="95">
        <f t="shared" si="0"/>
        <v>0.005254629629629629</v>
      </c>
      <c r="H29" s="4">
        <f t="shared" si="1"/>
        <v>15</v>
      </c>
    </row>
    <row r="30" spans="1:8" ht="15" customHeight="1">
      <c r="A30" s="88" t="s">
        <v>270</v>
      </c>
      <c r="B30" s="8" t="s">
        <v>118</v>
      </c>
      <c r="C30" s="6">
        <v>125</v>
      </c>
      <c r="D30" s="6">
        <v>39</v>
      </c>
      <c r="E30" s="113">
        <v>0.0067708333333333336</v>
      </c>
      <c r="F30" s="95">
        <v>0.011481481481481483</v>
      </c>
      <c r="G30" s="95">
        <f t="shared" si="0"/>
        <v>0.00471064814814815</v>
      </c>
      <c r="H30" s="4">
        <f t="shared" si="1"/>
        <v>9</v>
      </c>
    </row>
    <row r="31" spans="1:8" ht="15" customHeight="1">
      <c r="A31" s="88" t="s">
        <v>281</v>
      </c>
      <c r="B31" s="8" t="s">
        <v>118</v>
      </c>
      <c r="C31" s="6">
        <v>126</v>
      </c>
      <c r="D31" s="6">
        <v>40</v>
      </c>
      <c r="E31" s="113">
        <v>0.006944444444444444</v>
      </c>
      <c r="F31" s="95">
        <v>0.012708333333333334</v>
      </c>
      <c r="G31" s="95">
        <f t="shared" si="0"/>
        <v>0.00576388888888889</v>
      </c>
      <c r="H31" s="4">
        <f t="shared" si="1"/>
        <v>20</v>
      </c>
    </row>
    <row r="32" spans="1:8" ht="15" customHeight="1">
      <c r="A32" s="88" t="s">
        <v>247</v>
      </c>
      <c r="B32" s="7" t="s">
        <v>203</v>
      </c>
      <c r="C32" s="6">
        <v>127</v>
      </c>
      <c r="D32" s="6">
        <v>41</v>
      </c>
      <c r="E32" s="113">
        <v>0.007118055555555555</v>
      </c>
      <c r="F32" s="95">
        <v>0.012372685185185186</v>
      </c>
      <c r="G32" s="95">
        <f t="shared" si="0"/>
        <v>0.005254629629629631</v>
      </c>
      <c r="H32" s="4">
        <f t="shared" si="1"/>
        <v>16</v>
      </c>
    </row>
    <row r="33" spans="1:8" ht="15" customHeight="1">
      <c r="A33" s="88" t="s">
        <v>302</v>
      </c>
      <c r="B33" s="8" t="s">
        <v>116</v>
      </c>
      <c r="C33" s="4">
        <v>135</v>
      </c>
      <c r="D33" s="6">
        <v>42</v>
      </c>
      <c r="E33" s="113">
        <v>0.007291666666666666</v>
      </c>
      <c r="F33" s="95">
        <v>0.012233796296296296</v>
      </c>
      <c r="G33" s="95">
        <f t="shared" si="0"/>
        <v>0.0049421296296296305</v>
      </c>
      <c r="H33" s="4">
        <f t="shared" si="1"/>
        <v>12</v>
      </c>
    </row>
    <row r="34" spans="1:8" ht="15" customHeight="1">
      <c r="A34" s="88" t="s">
        <v>324</v>
      </c>
      <c r="B34" s="4" t="s">
        <v>115</v>
      </c>
      <c r="C34" s="6">
        <v>117</v>
      </c>
      <c r="D34" s="6">
        <v>43</v>
      </c>
      <c r="E34" s="113">
        <v>0.007465277777777778</v>
      </c>
      <c r="F34" s="95">
        <v>0.012430555555555554</v>
      </c>
      <c r="G34" s="95">
        <f t="shared" si="0"/>
        <v>0.004965277777777776</v>
      </c>
      <c r="H34" s="4">
        <f t="shared" si="1"/>
        <v>13</v>
      </c>
    </row>
    <row r="35" spans="1:8" ht="15" customHeight="1">
      <c r="A35" s="88" t="s">
        <v>120</v>
      </c>
      <c r="B35" s="7" t="s">
        <v>116</v>
      </c>
      <c r="C35" s="4">
        <v>121</v>
      </c>
      <c r="D35" s="6">
        <v>44</v>
      </c>
      <c r="E35" s="113">
        <v>0.007638888888888889</v>
      </c>
      <c r="F35" s="95">
        <v>0.012326388888888888</v>
      </c>
      <c r="G35" s="95">
        <f t="shared" si="0"/>
        <v>0.0046875</v>
      </c>
      <c r="H35" s="4">
        <f t="shared" si="1"/>
        <v>8</v>
      </c>
    </row>
    <row r="36" spans="1:8" ht="15" customHeight="1">
      <c r="A36" s="88" t="s">
        <v>228</v>
      </c>
      <c r="B36" s="7" t="s">
        <v>117</v>
      </c>
      <c r="C36" s="6">
        <v>125</v>
      </c>
      <c r="D36" s="6">
        <v>45</v>
      </c>
      <c r="E36" s="113">
        <v>0.0078125</v>
      </c>
      <c r="F36" s="95">
        <v>0.012106481481481482</v>
      </c>
      <c r="G36" s="95">
        <f t="shared" si="0"/>
        <v>0.004293981481481482</v>
      </c>
      <c r="H36" s="4">
        <f t="shared" si="1"/>
        <v>5</v>
      </c>
    </row>
    <row r="37" spans="1:8" ht="15" customHeight="1">
      <c r="A37" s="88" t="s">
        <v>282</v>
      </c>
      <c r="B37" s="7" t="s">
        <v>121</v>
      </c>
      <c r="C37" s="6">
        <v>126</v>
      </c>
      <c r="D37" s="6">
        <v>46</v>
      </c>
      <c r="E37" s="113">
        <v>0.007986111111111112</v>
      </c>
      <c r="F37" s="95">
        <v>0.014131944444444445</v>
      </c>
      <c r="G37" s="95">
        <f t="shared" si="0"/>
        <v>0.006145833333333333</v>
      </c>
      <c r="H37" s="4">
        <f t="shared" si="1"/>
        <v>22</v>
      </c>
    </row>
    <row r="38" spans="1:8" ht="15" customHeight="1">
      <c r="A38" s="88" t="s">
        <v>248</v>
      </c>
      <c r="B38" s="7" t="s">
        <v>203</v>
      </c>
      <c r="C38" s="4">
        <v>127</v>
      </c>
      <c r="D38" s="6">
        <v>47</v>
      </c>
      <c r="E38" s="113">
        <v>0.008159722222222223</v>
      </c>
      <c r="F38" s="95">
        <v>0.012453703703703703</v>
      </c>
      <c r="G38" s="95">
        <f t="shared" si="0"/>
        <v>0.00429398148148148</v>
      </c>
      <c r="H38" s="4">
        <f t="shared" si="1"/>
        <v>4</v>
      </c>
    </row>
    <row r="39" spans="1:8" ht="15" customHeight="1">
      <c r="A39" s="88" t="s">
        <v>105</v>
      </c>
      <c r="B39" s="8" t="s">
        <v>115</v>
      </c>
      <c r="C39" s="6">
        <v>135</v>
      </c>
      <c r="D39" s="6">
        <v>48</v>
      </c>
      <c r="E39" s="114">
        <v>0.008333333333333333</v>
      </c>
      <c r="F39" s="95">
        <v>0.011782407407407406</v>
      </c>
      <c r="G39" s="95">
        <f t="shared" si="0"/>
        <v>0.003449074074074073</v>
      </c>
      <c r="H39" s="4">
        <f t="shared" si="1"/>
        <v>2</v>
      </c>
    </row>
    <row r="40" spans="1:8" ht="15" customHeight="1">
      <c r="A40" s="118"/>
      <c r="B40" s="90"/>
      <c r="C40" s="43"/>
      <c r="D40" s="44"/>
      <c r="E40" s="131" t="s">
        <v>4</v>
      </c>
      <c r="F40" s="138" t="s">
        <v>27</v>
      </c>
      <c r="G40" s="139"/>
      <c r="H40" s="131" t="s">
        <v>25</v>
      </c>
    </row>
    <row r="41" spans="1:8" ht="15" customHeight="1">
      <c r="A41" s="91"/>
      <c r="B41" s="92"/>
      <c r="C41" s="45"/>
      <c r="D41" s="46"/>
      <c r="E41" s="132"/>
      <c r="F41" s="47" t="s">
        <v>26</v>
      </c>
      <c r="G41" s="47" t="s">
        <v>28</v>
      </c>
      <c r="H41" s="132"/>
    </row>
    <row r="42" spans="1:8" ht="15" customHeight="1">
      <c r="A42" s="135" t="s">
        <v>30</v>
      </c>
      <c r="B42" s="136"/>
      <c r="C42" s="136"/>
      <c r="D42" s="137"/>
      <c r="E42" s="7">
        <v>117</v>
      </c>
      <c r="F42" s="5">
        <f aca="true" t="shared" si="2" ref="F42:F47">IF(SUM(G16,G22,G28,G34)=0,"",SUM(G16,G22,G28,G34))</f>
        <v>0.020995370370370366</v>
      </c>
      <c r="G42" s="5">
        <f aca="true" t="shared" si="3" ref="G42:G47">IF(F42="","",F42-MAX(G16,G22,G28,G34))</f>
        <v>0.01515046296296296</v>
      </c>
      <c r="H42" s="6">
        <f aca="true" t="shared" si="4" ref="H42:H47">IF(G42="","",RANK(G42,$G$42:$G$47,1))</f>
        <v>5</v>
      </c>
    </row>
    <row r="43" spans="1:8" ht="15" customHeight="1">
      <c r="A43" s="135" t="s">
        <v>41</v>
      </c>
      <c r="B43" s="136"/>
      <c r="C43" s="136"/>
      <c r="D43" s="137"/>
      <c r="E43" s="8">
        <v>121</v>
      </c>
      <c r="F43" s="5">
        <f t="shared" si="2"/>
        <v>0.019849537037037037</v>
      </c>
      <c r="G43" s="5">
        <f t="shared" si="3"/>
        <v>0.014548611111111113</v>
      </c>
      <c r="H43" s="6">
        <f t="shared" si="4"/>
        <v>4</v>
      </c>
    </row>
    <row r="44" spans="1:8" ht="15" customHeight="1">
      <c r="A44" s="135" t="s">
        <v>36</v>
      </c>
      <c r="B44" s="136"/>
      <c r="C44" s="136"/>
      <c r="D44" s="137"/>
      <c r="E44" s="8">
        <v>125</v>
      </c>
      <c r="F44" s="5">
        <f t="shared" si="2"/>
        <v>0.01811342592592593</v>
      </c>
      <c r="G44" s="5">
        <f t="shared" si="3"/>
        <v>0.013310185185185189</v>
      </c>
      <c r="H44" s="6">
        <f t="shared" si="4"/>
        <v>2</v>
      </c>
    </row>
    <row r="45" spans="1:8" ht="15" customHeight="1">
      <c r="A45" s="91"/>
      <c r="B45" s="92"/>
      <c r="C45" s="45"/>
      <c r="D45" s="46"/>
      <c r="E45" s="8">
        <v>126</v>
      </c>
      <c r="F45" s="5">
        <f t="shared" si="2"/>
        <v>0.024120370370370372</v>
      </c>
      <c r="G45" s="5">
        <f t="shared" si="3"/>
        <v>0.017175925925925928</v>
      </c>
      <c r="H45" s="6">
        <f t="shared" si="4"/>
        <v>6</v>
      </c>
    </row>
    <row r="46" spans="1:8" ht="15" customHeight="1">
      <c r="A46" s="91"/>
      <c r="B46" s="92"/>
      <c r="C46" s="45"/>
      <c r="D46" s="46"/>
      <c r="E46" s="8">
        <v>127</v>
      </c>
      <c r="F46" s="5">
        <f t="shared" si="2"/>
        <v>0.016863425925925928</v>
      </c>
      <c r="G46" s="5">
        <f t="shared" si="3"/>
        <v>0.011608796296296298</v>
      </c>
      <c r="H46" s="6">
        <f t="shared" si="4"/>
        <v>1</v>
      </c>
    </row>
    <row r="47" spans="1:8" ht="15" customHeight="1">
      <c r="A47" s="93"/>
      <c r="B47" s="94"/>
      <c r="C47" s="49"/>
      <c r="D47" s="50"/>
      <c r="E47" s="8">
        <v>135</v>
      </c>
      <c r="F47" s="5">
        <f t="shared" si="2"/>
        <v>0.020312499999999997</v>
      </c>
      <c r="G47" s="5">
        <f t="shared" si="3"/>
        <v>0.013368055555555553</v>
      </c>
      <c r="H47" s="6">
        <f t="shared" si="4"/>
        <v>3</v>
      </c>
    </row>
    <row r="48" ht="15" customHeight="1"/>
    <row r="49" ht="15" customHeight="1">
      <c r="A49" s="10" t="s">
        <v>38</v>
      </c>
    </row>
    <row r="50" ht="15" customHeight="1"/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customHeight="1" hidden="1"/>
    <row r="57" ht="14.25" customHeight="1" hidden="1"/>
    <row r="58" ht="14.25" customHeight="1" hidden="1"/>
    <row r="59" ht="14.25" customHeight="1" hidden="1"/>
  </sheetData>
  <sheetProtection password="DA94" sheet="1" objects="1" scenarios="1" selectLockedCells="1" selectUnlockedCells="1"/>
  <mergeCells count="9">
    <mergeCell ref="E40:E41"/>
    <mergeCell ref="F40:G40"/>
    <mergeCell ref="H40:H41"/>
    <mergeCell ref="A42:D42"/>
    <mergeCell ref="A43:D43"/>
    <mergeCell ref="A44:D44"/>
    <mergeCell ref="A14:A15"/>
    <mergeCell ref="B14:B15"/>
    <mergeCell ref="C14:C15"/>
  </mergeCells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workbookViewId="0" topLeftCell="A1">
      <selection activeCell="A13" sqref="A1:IV16384"/>
    </sheetView>
  </sheetViews>
  <sheetFormatPr defaultColWidth="0" defaultRowHeight="14.25" zeroHeight="1"/>
  <cols>
    <col min="1" max="1" width="20.625" style="10" customWidth="1"/>
    <col min="2" max="3" width="8.625" style="22" customWidth="1"/>
    <col min="4" max="4" width="9.625" style="22" customWidth="1"/>
    <col min="5" max="5" width="9.625" style="37" customWidth="1"/>
    <col min="6" max="6" width="10.125" style="37" customWidth="1"/>
    <col min="7" max="7" width="9.625" style="37" customWidth="1"/>
    <col min="8" max="8" width="10.375" style="22" customWidth="1"/>
    <col min="9" max="9" width="6.00390625" style="22" customWidth="1"/>
    <col min="10" max="16384" width="0" style="22" hidden="1" customWidth="1"/>
  </cols>
  <sheetData>
    <row r="1" spans="1:9" ht="15" customHeight="1">
      <c r="A1" s="110" t="s">
        <v>82</v>
      </c>
      <c r="B1" s="110"/>
      <c r="C1" s="110"/>
      <c r="D1" s="110"/>
      <c r="E1" s="110"/>
      <c r="F1" s="110"/>
      <c r="G1" s="110"/>
      <c r="H1" s="110"/>
      <c r="I1" s="110"/>
    </row>
    <row r="2" spans="1:9" ht="15" customHeight="1">
      <c r="A2" s="24" t="s">
        <v>188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</row>
    <row r="4" ht="15" customHeight="1"/>
    <row r="5" spans="3:6" ht="15" customHeight="1">
      <c r="C5" s="24" t="s">
        <v>37</v>
      </c>
      <c r="D5" s="24"/>
      <c r="E5" s="24"/>
      <c r="F5" s="24"/>
    </row>
    <row r="6" spans="1:9" ht="15" customHeight="1">
      <c r="A6" s="112" t="s">
        <v>195</v>
      </c>
      <c r="B6" s="112"/>
      <c r="C6" s="112"/>
      <c r="D6" s="112"/>
      <c r="E6" s="112"/>
      <c r="F6" s="112"/>
      <c r="G6" s="112"/>
      <c r="H6" s="112"/>
      <c r="I6" s="112"/>
    </row>
    <row r="7" spans="1:9" ht="15" customHeight="1">
      <c r="A7" s="14"/>
      <c r="B7" s="21"/>
      <c r="C7" s="21"/>
      <c r="D7" s="21"/>
      <c r="E7" s="38"/>
      <c r="F7" s="38"/>
      <c r="G7" s="38"/>
      <c r="H7" s="21"/>
      <c r="I7" s="58"/>
    </row>
    <row r="8" spans="1:9" ht="15" customHeight="1">
      <c r="A8" s="87" t="s">
        <v>8</v>
      </c>
      <c r="B8" s="21"/>
      <c r="C8" s="21"/>
      <c r="D8" s="21"/>
      <c r="E8" s="38"/>
      <c r="F8" s="111" t="s">
        <v>42</v>
      </c>
      <c r="G8" s="111"/>
      <c r="H8" s="111"/>
      <c r="I8" s="58"/>
    </row>
    <row r="9" spans="1:9" ht="15" customHeight="1">
      <c r="A9" s="87" t="s">
        <v>31</v>
      </c>
      <c r="B9" s="21"/>
      <c r="C9" s="21"/>
      <c r="D9" s="21"/>
      <c r="E9" s="38"/>
      <c r="F9" s="22"/>
      <c r="G9" s="38" t="s">
        <v>191</v>
      </c>
      <c r="H9" s="38"/>
      <c r="I9" s="58"/>
    </row>
    <row r="10" spans="1:9" ht="15" customHeight="1">
      <c r="A10" s="87" t="s">
        <v>32</v>
      </c>
      <c r="B10" s="21"/>
      <c r="C10" s="21"/>
      <c r="D10" s="21"/>
      <c r="E10" s="38"/>
      <c r="F10" s="111" t="s">
        <v>77</v>
      </c>
      <c r="G10" s="111"/>
      <c r="H10" s="52" t="s">
        <v>98</v>
      </c>
      <c r="I10" s="58"/>
    </row>
    <row r="11" spans="1:9" ht="15" customHeight="1">
      <c r="A11" s="87" t="s">
        <v>33</v>
      </c>
      <c r="B11" s="21"/>
      <c r="C11" s="21"/>
      <c r="D11" s="21"/>
      <c r="E11" s="38"/>
      <c r="F11" s="111" t="s">
        <v>45</v>
      </c>
      <c r="G11" s="111"/>
      <c r="H11" s="111"/>
      <c r="I11" s="58"/>
    </row>
    <row r="12" spans="1:9" ht="15" customHeight="1">
      <c r="A12" s="87" t="s">
        <v>34</v>
      </c>
      <c r="B12" s="21"/>
      <c r="C12" s="21"/>
      <c r="D12" s="21"/>
      <c r="E12" s="38"/>
      <c r="F12" s="38"/>
      <c r="G12" s="38" t="s">
        <v>139</v>
      </c>
      <c r="H12" s="21"/>
      <c r="I12" s="58"/>
    </row>
    <row r="13" spans="1:9" ht="15" customHeight="1">
      <c r="A13" s="14"/>
      <c r="B13" s="21"/>
      <c r="C13" s="21"/>
      <c r="D13" s="21" t="s">
        <v>78</v>
      </c>
      <c r="E13" s="38"/>
      <c r="F13" s="38"/>
      <c r="G13" s="38"/>
      <c r="H13" s="21"/>
      <c r="I13" s="58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101</v>
      </c>
      <c r="B16" s="4" t="s">
        <v>129</v>
      </c>
      <c r="C16" s="6">
        <v>117</v>
      </c>
      <c r="D16" s="6">
        <v>49</v>
      </c>
      <c r="E16" s="113">
        <v>0.00017361111111111112</v>
      </c>
      <c r="F16" s="95">
        <v>0.006597222222222222</v>
      </c>
      <c r="G16" s="95">
        <f>IF(F16="","",F16-E16)</f>
        <v>0.006423611111111111</v>
      </c>
      <c r="H16" s="4">
        <f>IF(G16="","",RANK(G16,$G$16:$G$39,1))</f>
        <v>12</v>
      </c>
    </row>
    <row r="17" spans="1:8" ht="15" customHeight="1">
      <c r="A17" s="88" t="s">
        <v>206</v>
      </c>
      <c r="B17" s="7" t="s">
        <v>122</v>
      </c>
      <c r="C17" s="4">
        <v>121</v>
      </c>
      <c r="D17" s="6">
        <f>D16+1</f>
        <v>50</v>
      </c>
      <c r="E17" s="113">
        <v>0.00034722222222222224</v>
      </c>
      <c r="F17" s="95">
        <v>0.006597222222222222</v>
      </c>
      <c r="G17" s="95">
        <f aca="true" t="shared" si="0" ref="G17:G39">IF(F17="","",F17-E17)</f>
        <v>0.00625</v>
      </c>
      <c r="H17" s="4">
        <f aca="true" t="shared" si="1" ref="H17:H39">IF(G17="","",RANK(G17,$G$16:$G$39,1))</f>
        <v>10</v>
      </c>
    </row>
    <row r="18" spans="1:9" ht="15" customHeight="1">
      <c r="A18" s="88" t="s">
        <v>181</v>
      </c>
      <c r="B18" s="7" t="s">
        <v>129</v>
      </c>
      <c r="C18" s="6">
        <v>125</v>
      </c>
      <c r="D18" s="6">
        <f aca="true" t="shared" si="2" ref="D18:D39">D17+1</f>
        <v>51</v>
      </c>
      <c r="E18" s="113">
        <v>0.0005208333333333333</v>
      </c>
      <c r="F18" s="95">
        <v>0.005185185185185185</v>
      </c>
      <c r="G18" s="95">
        <f t="shared" si="0"/>
        <v>0.004664351851851852</v>
      </c>
      <c r="H18" s="4">
        <f t="shared" si="1"/>
        <v>1</v>
      </c>
      <c r="I18" s="27"/>
    </row>
    <row r="19" spans="1:9" ht="15" customHeight="1">
      <c r="A19" s="88" t="s">
        <v>288</v>
      </c>
      <c r="B19" s="7" t="s">
        <v>122</v>
      </c>
      <c r="C19" s="6">
        <v>126</v>
      </c>
      <c r="D19" s="6">
        <f t="shared" si="2"/>
        <v>52</v>
      </c>
      <c r="E19" s="113">
        <v>0.0006944444444444445</v>
      </c>
      <c r="F19" s="95">
        <v>0.0084375</v>
      </c>
      <c r="G19" s="95">
        <f t="shared" si="0"/>
        <v>0.007743055555555556</v>
      </c>
      <c r="H19" s="4">
        <f t="shared" si="1"/>
        <v>17</v>
      </c>
      <c r="I19" s="27"/>
    </row>
    <row r="20" spans="1:9" ht="15" customHeight="1">
      <c r="A20" s="88" t="s">
        <v>249</v>
      </c>
      <c r="B20" s="8" t="s">
        <v>209</v>
      </c>
      <c r="C20" s="4">
        <v>127</v>
      </c>
      <c r="D20" s="6">
        <f t="shared" si="2"/>
        <v>53</v>
      </c>
      <c r="E20" s="113">
        <v>0.0008680555555555555</v>
      </c>
      <c r="F20" s="95">
        <v>0.006458333333333333</v>
      </c>
      <c r="G20" s="95">
        <f t="shared" si="0"/>
        <v>0.005590277777777777</v>
      </c>
      <c r="H20" s="4">
        <f t="shared" si="1"/>
        <v>4</v>
      </c>
      <c r="I20" s="27"/>
    </row>
    <row r="21" spans="1:9" ht="15" customHeight="1">
      <c r="A21" s="88" t="s">
        <v>303</v>
      </c>
      <c r="B21" s="8" t="s">
        <v>212</v>
      </c>
      <c r="C21" s="4">
        <v>135</v>
      </c>
      <c r="D21" s="6">
        <f t="shared" si="2"/>
        <v>54</v>
      </c>
      <c r="E21" s="113">
        <v>0.0010416666666666667</v>
      </c>
      <c r="F21" s="95">
        <v>0.010474537037037037</v>
      </c>
      <c r="G21" s="95">
        <f t="shared" si="0"/>
        <v>0.009432870370370371</v>
      </c>
      <c r="H21" s="4">
        <f t="shared" si="1"/>
        <v>22</v>
      </c>
      <c r="I21" s="27"/>
    </row>
    <row r="22" spans="1:9" ht="15" customHeight="1">
      <c r="A22" s="88" t="s">
        <v>102</v>
      </c>
      <c r="B22" s="4" t="s">
        <v>129</v>
      </c>
      <c r="C22" s="6">
        <v>117</v>
      </c>
      <c r="D22" s="6">
        <f t="shared" si="2"/>
        <v>55</v>
      </c>
      <c r="E22" s="113">
        <v>0.0012152777777777778</v>
      </c>
      <c r="F22" s="95">
        <v>0.008657407407407407</v>
      </c>
      <c r="G22" s="95">
        <f t="shared" si="0"/>
        <v>0.007442129629629629</v>
      </c>
      <c r="H22" s="4">
        <f t="shared" si="1"/>
        <v>15</v>
      </c>
      <c r="I22" s="27"/>
    </row>
    <row r="23" spans="1:9" ht="15" customHeight="1">
      <c r="A23" s="88" t="s">
        <v>207</v>
      </c>
      <c r="B23" s="8" t="s">
        <v>129</v>
      </c>
      <c r="C23" s="6">
        <v>121</v>
      </c>
      <c r="D23" s="6">
        <f t="shared" si="2"/>
        <v>56</v>
      </c>
      <c r="E23" s="113">
        <v>0.001388888888888889</v>
      </c>
      <c r="F23" s="95">
        <v>0.007442129629629629</v>
      </c>
      <c r="G23" s="95">
        <f t="shared" si="0"/>
        <v>0.00605324074074074</v>
      </c>
      <c r="H23" s="4">
        <f t="shared" si="1"/>
        <v>8</v>
      </c>
      <c r="I23" s="27"/>
    </row>
    <row r="24" spans="1:9" ht="15" customHeight="1">
      <c r="A24" s="88" t="s">
        <v>132</v>
      </c>
      <c r="B24" s="8" t="s">
        <v>129</v>
      </c>
      <c r="C24" s="6">
        <v>125</v>
      </c>
      <c r="D24" s="6">
        <f t="shared" si="2"/>
        <v>57</v>
      </c>
      <c r="E24" s="113">
        <v>0.0015624999999999999</v>
      </c>
      <c r="F24" s="95">
        <v>0.007465277777777778</v>
      </c>
      <c r="G24" s="95">
        <f t="shared" si="0"/>
        <v>0.0059027777777777785</v>
      </c>
      <c r="H24" s="4">
        <f t="shared" si="1"/>
        <v>7</v>
      </c>
      <c r="I24" s="27"/>
    </row>
    <row r="25" spans="1:9" ht="15" customHeight="1">
      <c r="A25" s="88" t="s">
        <v>159</v>
      </c>
      <c r="B25" s="7" t="s">
        <v>122</v>
      </c>
      <c r="C25" s="6">
        <v>126</v>
      </c>
      <c r="D25" s="6">
        <f t="shared" si="2"/>
        <v>58</v>
      </c>
      <c r="E25" s="113">
        <v>0.001736111111111111</v>
      </c>
      <c r="F25" s="95">
        <v>0.0072800925925925915</v>
      </c>
      <c r="G25" s="95">
        <f t="shared" si="0"/>
        <v>0.0055439814814814805</v>
      </c>
      <c r="H25" s="4">
        <f t="shared" si="1"/>
        <v>3</v>
      </c>
      <c r="I25" s="27"/>
    </row>
    <row r="26" spans="1:9" ht="15" customHeight="1">
      <c r="A26" s="88" t="s">
        <v>250</v>
      </c>
      <c r="B26" s="7" t="s">
        <v>209</v>
      </c>
      <c r="C26" s="4">
        <v>127</v>
      </c>
      <c r="D26" s="6">
        <f t="shared" si="2"/>
        <v>59</v>
      </c>
      <c r="E26" s="113">
        <v>0.0019097222222222222</v>
      </c>
      <c r="F26" s="95">
        <v>0.010891203703703703</v>
      </c>
      <c r="G26" s="95">
        <f t="shared" si="0"/>
        <v>0.008981481481481481</v>
      </c>
      <c r="H26" s="4">
        <f t="shared" si="1"/>
        <v>19</v>
      </c>
      <c r="I26" s="27"/>
    </row>
    <row r="27" spans="1:9" ht="15" customHeight="1">
      <c r="A27" s="88" t="s">
        <v>304</v>
      </c>
      <c r="B27" s="8" t="s">
        <v>122</v>
      </c>
      <c r="C27" s="4">
        <v>135</v>
      </c>
      <c r="D27" s="6">
        <f t="shared" si="2"/>
        <v>60</v>
      </c>
      <c r="E27" s="113">
        <v>0.0020833333333333333</v>
      </c>
      <c r="F27" s="95">
        <v>0.011087962962962964</v>
      </c>
      <c r="G27" s="95">
        <f t="shared" si="0"/>
        <v>0.009004629629629632</v>
      </c>
      <c r="H27" s="4">
        <f t="shared" si="1"/>
        <v>20</v>
      </c>
      <c r="I27" s="27"/>
    </row>
    <row r="28" spans="1:9" ht="15" customHeight="1">
      <c r="A28" s="88" t="s">
        <v>325</v>
      </c>
      <c r="B28" s="4" t="s">
        <v>212</v>
      </c>
      <c r="C28" s="6">
        <v>117</v>
      </c>
      <c r="D28" s="6">
        <f t="shared" si="2"/>
        <v>61</v>
      </c>
      <c r="E28" s="113">
        <v>0.0022569444444444447</v>
      </c>
      <c r="F28" s="95">
        <v>0.011493055555555555</v>
      </c>
      <c r="G28" s="95">
        <f t="shared" si="0"/>
        <v>0.00923611111111111</v>
      </c>
      <c r="H28" s="4">
        <f t="shared" si="1"/>
        <v>21</v>
      </c>
      <c r="I28" s="27"/>
    </row>
    <row r="29" spans="1:9" ht="15" customHeight="1">
      <c r="A29" s="88" t="s">
        <v>208</v>
      </c>
      <c r="B29" s="42" t="s">
        <v>209</v>
      </c>
      <c r="C29" s="6">
        <v>121</v>
      </c>
      <c r="D29" s="6">
        <f t="shared" si="2"/>
        <v>62</v>
      </c>
      <c r="E29" s="113">
        <v>0.0024305555555555556</v>
      </c>
      <c r="F29" s="95">
        <v>0.009131944444444444</v>
      </c>
      <c r="G29" s="95">
        <f t="shared" si="0"/>
        <v>0.006701388888888889</v>
      </c>
      <c r="H29" s="4">
        <f t="shared" si="1"/>
        <v>13</v>
      </c>
      <c r="I29" s="27"/>
    </row>
    <row r="30" spans="1:9" ht="15" customHeight="1">
      <c r="A30" s="88" t="s">
        <v>271</v>
      </c>
      <c r="B30" s="8" t="s">
        <v>129</v>
      </c>
      <c r="C30" s="6">
        <v>125</v>
      </c>
      <c r="D30" s="6">
        <f t="shared" si="2"/>
        <v>63</v>
      </c>
      <c r="E30" s="113">
        <v>0.0026041666666666665</v>
      </c>
      <c r="F30" s="95">
        <v>0.008715277777777778</v>
      </c>
      <c r="G30" s="95">
        <f t="shared" si="0"/>
        <v>0.006111111111111112</v>
      </c>
      <c r="H30" s="4">
        <f t="shared" si="1"/>
        <v>9</v>
      </c>
      <c r="I30" s="27"/>
    </row>
    <row r="31" spans="1:9" ht="15" customHeight="1">
      <c r="A31" s="88" t="s">
        <v>295</v>
      </c>
      <c r="B31" s="7" t="s">
        <v>122</v>
      </c>
      <c r="C31" s="6">
        <v>126</v>
      </c>
      <c r="D31" s="6">
        <f t="shared" si="2"/>
        <v>64</v>
      </c>
      <c r="E31" s="113">
        <v>0.002777777777777778</v>
      </c>
      <c r="F31" s="95">
        <v>0.009930555555555555</v>
      </c>
      <c r="G31" s="95">
        <f t="shared" si="0"/>
        <v>0.007152777777777777</v>
      </c>
      <c r="H31" s="4">
        <f t="shared" si="1"/>
        <v>14</v>
      </c>
      <c r="I31" s="27"/>
    </row>
    <row r="32" spans="1:9" ht="15" customHeight="1">
      <c r="A32" s="88" t="s">
        <v>251</v>
      </c>
      <c r="B32" s="7" t="s">
        <v>129</v>
      </c>
      <c r="C32" s="6">
        <v>127</v>
      </c>
      <c r="D32" s="6">
        <f t="shared" si="2"/>
        <v>65</v>
      </c>
      <c r="E32" s="113">
        <v>0.002951388888888889</v>
      </c>
      <c r="F32" s="95">
        <v>0.008726851851851852</v>
      </c>
      <c r="G32" s="95">
        <f t="shared" si="0"/>
        <v>0.005775462962962963</v>
      </c>
      <c r="H32" s="4">
        <f t="shared" si="1"/>
        <v>6</v>
      </c>
      <c r="I32" s="27"/>
    </row>
    <row r="33" spans="1:9" ht="15" customHeight="1">
      <c r="A33" s="88" t="s">
        <v>305</v>
      </c>
      <c r="B33" s="8" t="s">
        <v>122</v>
      </c>
      <c r="C33" s="4">
        <v>135</v>
      </c>
      <c r="D33" s="6">
        <f t="shared" si="2"/>
        <v>66</v>
      </c>
      <c r="E33" s="113">
        <v>0.0031249999999999997</v>
      </c>
      <c r="F33" s="95">
        <v>0.013935185185185184</v>
      </c>
      <c r="G33" s="95">
        <f t="shared" si="0"/>
        <v>0.010810185185185185</v>
      </c>
      <c r="H33" s="4">
        <f t="shared" si="1"/>
        <v>24</v>
      </c>
      <c r="I33" s="27"/>
    </row>
    <row r="34" spans="1:9" ht="15" customHeight="1">
      <c r="A34" s="88" t="s">
        <v>326</v>
      </c>
      <c r="B34" s="4" t="s">
        <v>212</v>
      </c>
      <c r="C34" s="6">
        <v>117</v>
      </c>
      <c r="D34" s="6">
        <f t="shared" si="2"/>
        <v>67</v>
      </c>
      <c r="E34" s="113">
        <v>0.003298611111111111</v>
      </c>
      <c r="F34" s="95">
        <v>0.009664351851851851</v>
      </c>
      <c r="G34" s="95">
        <f t="shared" si="0"/>
        <v>0.0063657407407407395</v>
      </c>
      <c r="H34" s="4">
        <f t="shared" si="1"/>
        <v>11</v>
      </c>
      <c r="I34" s="27"/>
    </row>
    <row r="35" spans="1:9" ht="15" customHeight="1">
      <c r="A35" s="88" t="s">
        <v>210</v>
      </c>
      <c r="B35" s="7" t="s">
        <v>209</v>
      </c>
      <c r="C35" s="4">
        <v>121</v>
      </c>
      <c r="D35" s="6">
        <f t="shared" si="2"/>
        <v>68</v>
      </c>
      <c r="E35" s="113">
        <v>0.003472222222222222</v>
      </c>
      <c r="F35" s="95">
        <v>0.011076388888888887</v>
      </c>
      <c r="G35" s="95">
        <f t="shared" si="0"/>
        <v>0.007604166666666665</v>
      </c>
      <c r="H35" s="4">
        <f t="shared" si="1"/>
        <v>16</v>
      </c>
      <c r="I35" s="27"/>
    </row>
    <row r="36" spans="1:9" ht="15" customHeight="1">
      <c r="A36" s="88" t="s">
        <v>231</v>
      </c>
      <c r="B36" s="7" t="s">
        <v>212</v>
      </c>
      <c r="C36" s="6">
        <v>125</v>
      </c>
      <c r="D36" s="6">
        <f t="shared" si="2"/>
        <v>69</v>
      </c>
      <c r="E36" s="113">
        <v>0.003645833333333333</v>
      </c>
      <c r="F36" s="95">
        <v>0.009398148148148149</v>
      </c>
      <c r="G36" s="95">
        <f t="shared" si="0"/>
        <v>0.005752314814814816</v>
      </c>
      <c r="H36" s="4">
        <f t="shared" si="1"/>
        <v>5</v>
      </c>
      <c r="I36" s="27"/>
    </row>
    <row r="37" spans="1:9" ht="15" customHeight="1">
      <c r="A37" s="88" t="s">
        <v>346</v>
      </c>
      <c r="B37" s="7" t="s">
        <v>122</v>
      </c>
      <c r="C37" s="6">
        <v>126</v>
      </c>
      <c r="D37" s="6">
        <f t="shared" si="2"/>
        <v>70</v>
      </c>
      <c r="E37" s="113">
        <v>0.0038194444444444443</v>
      </c>
      <c r="F37" s="95">
        <v>0.013587962962962963</v>
      </c>
      <c r="G37" s="95">
        <f t="shared" si="0"/>
        <v>0.009768518518518518</v>
      </c>
      <c r="H37" s="4">
        <f t="shared" si="1"/>
        <v>23</v>
      </c>
      <c r="I37" s="27"/>
    </row>
    <row r="38" spans="1:9" ht="15" customHeight="1">
      <c r="A38" s="88" t="s">
        <v>252</v>
      </c>
      <c r="B38" s="7" t="s">
        <v>212</v>
      </c>
      <c r="C38" s="4">
        <v>127</v>
      </c>
      <c r="D38" s="6">
        <f t="shared" si="2"/>
        <v>71</v>
      </c>
      <c r="E38" s="114">
        <v>0.003993055555555556</v>
      </c>
      <c r="F38" s="95">
        <v>0.009108796296296297</v>
      </c>
      <c r="G38" s="95">
        <f t="shared" si="0"/>
        <v>0.005115740740740741</v>
      </c>
      <c r="H38" s="4">
        <f t="shared" si="1"/>
        <v>2</v>
      </c>
      <c r="I38" s="27"/>
    </row>
    <row r="39" spans="1:9" ht="15" customHeight="1">
      <c r="A39" s="88" t="s">
        <v>306</v>
      </c>
      <c r="B39" s="8" t="s">
        <v>122</v>
      </c>
      <c r="C39" s="6">
        <v>135</v>
      </c>
      <c r="D39" s="6">
        <f t="shared" si="2"/>
        <v>72</v>
      </c>
      <c r="E39" s="114">
        <v>0.004166666666666667</v>
      </c>
      <c r="F39" s="95">
        <v>0.01273148148148148</v>
      </c>
      <c r="G39" s="95">
        <f t="shared" si="0"/>
        <v>0.008564814814814813</v>
      </c>
      <c r="H39" s="4">
        <f t="shared" si="1"/>
        <v>18</v>
      </c>
      <c r="I39" s="27"/>
    </row>
    <row r="40" spans="1:9" ht="15" customHeight="1">
      <c r="A40" s="89"/>
      <c r="B40" s="90"/>
      <c r="C40" s="43"/>
      <c r="D40" s="44"/>
      <c r="E40" s="131" t="s">
        <v>4</v>
      </c>
      <c r="F40" s="138" t="s">
        <v>27</v>
      </c>
      <c r="G40" s="139"/>
      <c r="H40" s="131" t="s">
        <v>25</v>
      </c>
      <c r="I40" s="27"/>
    </row>
    <row r="41" spans="1:9" ht="15" customHeight="1">
      <c r="A41" s="91"/>
      <c r="B41" s="92"/>
      <c r="C41" s="45"/>
      <c r="D41" s="46"/>
      <c r="E41" s="132"/>
      <c r="F41" s="47" t="s">
        <v>26</v>
      </c>
      <c r="G41" s="47" t="s">
        <v>28</v>
      </c>
      <c r="H41" s="132"/>
      <c r="I41" s="27"/>
    </row>
    <row r="42" spans="1:9" ht="15" customHeight="1">
      <c r="A42" s="135" t="s">
        <v>30</v>
      </c>
      <c r="B42" s="136"/>
      <c r="C42" s="136"/>
      <c r="D42" s="137"/>
      <c r="E42" s="7">
        <v>117</v>
      </c>
      <c r="F42" s="5">
        <f>IF(SUM(G16,G22,G28,G34)=0,"",SUM(G16,G22,G28,G34))</f>
        <v>0.029467592592592594</v>
      </c>
      <c r="G42" s="5">
        <f aca="true" t="shared" si="3" ref="G42:G47">IF(F42="","",F42-MAX(G16,G22,G28,G34))</f>
        <v>0.020231481481481482</v>
      </c>
      <c r="H42" s="6">
        <f aca="true" t="shared" si="4" ref="H42:H47">IF(G42="","",RANK(G42,$G$42:$G$47,1))</f>
        <v>4</v>
      </c>
      <c r="I42" s="27"/>
    </row>
    <row r="43" spans="1:9" ht="15" customHeight="1">
      <c r="A43" s="135" t="s">
        <v>35</v>
      </c>
      <c r="B43" s="136"/>
      <c r="C43" s="136"/>
      <c r="D43" s="137"/>
      <c r="E43" s="8">
        <v>121</v>
      </c>
      <c r="F43" s="5">
        <f>IF(SUM(G17,G23,G29,G35)=0,"",SUM(G17,G23,G29,G35))</f>
        <v>0.026608796296296294</v>
      </c>
      <c r="G43" s="5">
        <f t="shared" si="3"/>
        <v>0.019004629629629628</v>
      </c>
      <c r="H43" s="6">
        <f t="shared" si="4"/>
        <v>3</v>
      </c>
      <c r="I43" s="27"/>
    </row>
    <row r="44" spans="1:9" ht="15" customHeight="1">
      <c r="A44" s="135" t="s">
        <v>46</v>
      </c>
      <c r="B44" s="136"/>
      <c r="C44" s="136"/>
      <c r="D44" s="137"/>
      <c r="E44" s="8">
        <v>125</v>
      </c>
      <c r="F44" s="5">
        <f>IF(SUM(G18,G24,G30,G36)=0,"",SUM(G18,G24,G30,G36))</f>
        <v>0.022430555555555558</v>
      </c>
      <c r="G44" s="5">
        <f t="shared" si="3"/>
        <v>0.016319444444444445</v>
      </c>
      <c r="H44" s="6">
        <f t="shared" si="4"/>
        <v>1</v>
      </c>
      <c r="I44" s="27"/>
    </row>
    <row r="45" spans="1:9" ht="15" customHeight="1">
      <c r="A45" s="91"/>
      <c r="B45" s="92"/>
      <c r="C45" s="45"/>
      <c r="D45" s="46"/>
      <c r="E45" s="8">
        <v>126</v>
      </c>
      <c r="F45" s="5">
        <f>IF(SUM(G19,G25,G31,G37)=0,"",SUM(G19,G25,G31,G37))</f>
        <v>0.03020833333333333</v>
      </c>
      <c r="G45" s="5">
        <f t="shared" si="3"/>
        <v>0.020439814814814813</v>
      </c>
      <c r="H45" s="6">
        <f t="shared" si="4"/>
        <v>5</v>
      </c>
      <c r="I45" s="27"/>
    </row>
    <row r="46" spans="1:9" ht="15" customHeight="1">
      <c r="A46" s="91"/>
      <c r="B46" s="92"/>
      <c r="C46" s="45"/>
      <c r="D46" s="46"/>
      <c r="E46" s="8">
        <v>127</v>
      </c>
      <c r="F46" s="5">
        <f>IF(SUM(G20,G26,G32,G38)=0,"",SUM(G20,G26,G32,G38))</f>
        <v>0.02546296296296296</v>
      </c>
      <c r="G46" s="5">
        <f t="shared" si="3"/>
        <v>0.01648148148148148</v>
      </c>
      <c r="H46" s="6">
        <f t="shared" si="4"/>
        <v>2</v>
      </c>
      <c r="I46" s="27"/>
    </row>
    <row r="47" spans="1:9" ht="15" customHeight="1">
      <c r="A47" s="93"/>
      <c r="B47" s="94"/>
      <c r="C47" s="49"/>
      <c r="D47" s="50"/>
      <c r="E47" s="8">
        <v>135</v>
      </c>
      <c r="F47" s="5">
        <f>IF(SUM(G21,G27,G33,G39)=0,"",SUM(G21,G27,G33,G39))</f>
        <v>0.0378125</v>
      </c>
      <c r="G47" s="5">
        <f t="shared" si="3"/>
        <v>0.027002314814814812</v>
      </c>
      <c r="H47" s="6">
        <f t="shared" si="4"/>
        <v>6</v>
      </c>
      <c r="I47" s="27"/>
    </row>
    <row r="48" ht="15" customHeight="1">
      <c r="I48" s="27"/>
    </row>
    <row r="49" spans="1:9" ht="15" customHeight="1">
      <c r="A49" s="10" t="s">
        <v>38</v>
      </c>
      <c r="I49" s="27"/>
    </row>
    <row r="50" ht="15" customHeight="1">
      <c r="I50" s="27"/>
    </row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hidden="1"/>
    <row r="57" ht="14.25" hidden="1"/>
    <row r="58" ht="14.25" hidden="1"/>
    <row r="59" ht="14.25" hidden="1"/>
  </sheetData>
  <sheetProtection password="DA94" sheet="1" objects="1" scenarios="1" selectLockedCells="1" selectUnlockedCells="1"/>
  <mergeCells count="9">
    <mergeCell ref="H40:H41"/>
    <mergeCell ref="A42:D42"/>
    <mergeCell ref="A43:D43"/>
    <mergeCell ref="A44:D44"/>
    <mergeCell ref="A14:A15"/>
    <mergeCell ref="B14:B15"/>
    <mergeCell ref="C14:C15"/>
    <mergeCell ref="F40:G40"/>
    <mergeCell ref="E40:E41"/>
  </mergeCells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workbookViewId="0" topLeftCell="A12">
      <selection activeCell="A12" sqref="A1:IV16384"/>
    </sheetView>
  </sheetViews>
  <sheetFormatPr defaultColWidth="0" defaultRowHeight="14.25" zeroHeight="1"/>
  <cols>
    <col min="1" max="1" width="20.625" style="10" customWidth="1"/>
    <col min="2" max="2" width="8.625" style="10" customWidth="1"/>
    <col min="3" max="3" width="8.625" style="22" customWidth="1"/>
    <col min="4" max="4" width="9.625" style="22" customWidth="1"/>
    <col min="5" max="5" width="9.625" style="37" customWidth="1"/>
    <col min="6" max="6" width="9.875" style="37" customWidth="1"/>
    <col min="7" max="7" width="9.625" style="37" customWidth="1"/>
    <col min="8" max="8" width="10.50390625" style="22" customWidth="1"/>
    <col min="9" max="9" width="6.875" style="22" customWidth="1"/>
    <col min="10" max="10" width="19.875" style="22" hidden="1" customWidth="1"/>
    <col min="11" max="13" width="9.625" style="22" hidden="1" customWidth="1"/>
    <col min="14" max="16384" width="0" style="22" hidden="1" customWidth="1"/>
  </cols>
  <sheetData>
    <row r="1" spans="1:10" ht="15" customHeight="1">
      <c r="A1" s="142" t="s">
        <v>83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 customHeight="1">
      <c r="A2" s="143" t="s">
        <v>188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" customHeight="1">
      <c r="A3" s="143" t="s">
        <v>29</v>
      </c>
      <c r="B3" s="143"/>
      <c r="C3" s="143"/>
      <c r="D3" s="143"/>
      <c r="E3" s="143"/>
      <c r="F3" s="143"/>
      <c r="G3" s="143"/>
      <c r="H3" s="143"/>
      <c r="I3" s="143"/>
      <c r="J3" s="143"/>
    </row>
    <row r="4" ht="15" customHeight="1"/>
    <row r="5" spans="3:10" ht="15" customHeight="1">
      <c r="C5" s="143" t="s">
        <v>37</v>
      </c>
      <c r="D5" s="143"/>
      <c r="E5" s="143"/>
      <c r="F5" s="143"/>
      <c r="J5" s="37"/>
    </row>
    <row r="6" spans="1:10" ht="15" customHeight="1">
      <c r="A6" s="143" t="s">
        <v>61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5" customHeight="1">
      <c r="A7" s="14"/>
      <c r="B7" s="14"/>
      <c r="C7" s="21"/>
      <c r="D7" s="21"/>
      <c r="E7" s="38"/>
      <c r="F7" s="38"/>
      <c r="G7" s="38"/>
      <c r="H7" s="21"/>
      <c r="I7" s="21"/>
      <c r="J7" s="21"/>
    </row>
    <row r="8" spans="1:10" ht="15" customHeight="1">
      <c r="A8" s="87" t="s">
        <v>8</v>
      </c>
      <c r="B8" s="14"/>
      <c r="C8" s="21"/>
      <c r="D8" s="21"/>
      <c r="E8" s="38"/>
      <c r="F8" s="141" t="s">
        <v>93</v>
      </c>
      <c r="G8" s="141"/>
      <c r="H8" s="141"/>
      <c r="I8" s="21"/>
      <c r="J8" s="21"/>
    </row>
    <row r="9" spans="1:10" ht="15" customHeight="1">
      <c r="A9" s="87" t="s">
        <v>31</v>
      </c>
      <c r="B9" s="14"/>
      <c r="C9" s="21"/>
      <c r="D9" s="21"/>
      <c r="E9" s="38"/>
      <c r="F9" s="140" t="s">
        <v>191</v>
      </c>
      <c r="G9" s="140"/>
      <c r="H9" s="140"/>
      <c r="I9" s="21"/>
      <c r="J9" s="21"/>
    </row>
    <row r="10" spans="1:10" ht="15" customHeight="1">
      <c r="A10" s="87" t="s">
        <v>32</v>
      </c>
      <c r="B10" s="14"/>
      <c r="C10" s="21"/>
      <c r="D10" s="21"/>
      <c r="E10" s="38"/>
      <c r="F10" s="141" t="s">
        <v>77</v>
      </c>
      <c r="G10" s="141"/>
      <c r="H10" s="52" t="s">
        <v>98</v>
      </c>
      <c r="I10" s="21"/>
      <c r="J10" s="21"/>
    </row>
    <row r="11" spans="1:10" ht="15" customHeight="1">
      <c r="A11" s="87" t="s">
        <v>33</v>
      </c>
      <c r="B11" s="14"/>
      <c r="C11" s="21"/>
      <c r="D11" s="21"/>
      <c r="E11" s="38"/>
      <c r="F11" s="141" t="s">
        <v>95</v>
      </c>
      <c r="G11" s="141"/>
      <c r="H11" s="141"/>
      <c r="I11" s="21"/>
      <c r="J11" s="21"/>
    </row>
    <row r="12" spans="1:10" ht="15" customHeight="1">
      <c r="A12" s="87" t="s">
        <v>34</v>
      </c>
      <c r="B12" s="14"/>
      <c r="C12" s="21"/>
      <c r="D12" s="21"/>
      <c r="E12" s="38"/>
      <c r="F12" s="38"/>
      <c r="G12" s="38" t="s">
        <v>139</v>
      </c>
      <c r="H12" s="21"/>
      <c r="I12" s="21"/>
      <c r="J12" s="21"/>
    </row>
    <row r="13" spans="1:10" ht="15" customHeight="1">
      <c r="A13" s="117"/>
      <c r="B13" s="57"/>
      <c r="C13" s="57"/>
      <c r="D13" s="21" t="s">
        <v>79</v>
      </c>
      <c r="E13" s="38"/>
      <c r="F13" s="38"/>
      <c r="G13" s="38"/>
      <c r="H13" s="21"/>
      <c r="I13" s="21"/>
      <c r="J13" s="21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347</v>
      </c>
      <c r="B16" s="4" t="s">
        <v>212</v>
      </c>
      <c r="C16" s="6">
        <v>117</v>
      </c>
      <c r="D16" s="6">
        <v>73</v>
      </c>
      <c r="E16" s="113">
        <v>0.004340277777777778</v>
      </c>
      <c r="F16" s="95">
        <v>0.01570601851851852</v>
      </c>
      <c r="G16" s="95">
        <f>IF(F16="","",F16-E16)</f>
        <v>0.01136574074074074</v>
      </c>
      <c r="H16" s="4">
        <f>IF(G16="","",RANK(G16,$G$16:$G$39,1))</f>
        <v>20</v>
      </c>
    </row>
    <row r="17" spans="1:8" ht="15" customHeight="1">
      <c r="A17" s="88" t="s">
        <v>211</v>
      </c>
      <c r="B17" s="7" t="s">
        <v>212</v>
      </c>
      <c r="C17" s="6">
        <v>121</v>
      </c>
      <c r="D17" s="6">
        <f>D16+1</f>
        <v>74</v>
      </c>
      <c r="E17" s="113">
        <v>0.004513888888888889</v>
      </c>
      <c r="F17" s="95">
        <v>0.013611111111111114</v>
      </c>
      <c r="G17" s="95">
        <f aca="true" t="shared" si="0" ref="G17:G39">IF(F17="","",F17-E17)</f>
        <v>0.009097222222222225</v>
      </c>
      <c r="H17" s="4">
        <f aca="true" t="shared" si="1" ref="H17:H39">IF(G17="","",RANK(G17,$G$16:$G$39,1))</f>
        <v>14</v>
      </c>
    </row>
    <row r="18" spans="1:8" ht="15" customHeight="1">
      <c r="A18" s="88" t="s">
        <v>133</v>
      </c>
      <c r="B18" s="7" t="s">
        <v>122</v>
      </c>
      <c r="C18" s="6">
        <v>125</v>
      </c>
      <c r="D18" s="6">
        <f aca="true" t="shared" si="2" ref="D18:D39">D17+1</f>
        <v>75</v>
      </c>
      <c r="E18" s="113">
        <v>0.0046875</v>
      </c>
      <c r="F18" s="95">
        <v>0.011064814814814814</v>
      </c>
      <c r="G18" s="95">
        <f t="shared" si="0"/>
        <v>0.006377314814814814</v>
      </c>
      <c r="H18" s="4">
        <f t="shared" si="1"/>
        <v>4</v>
      </c>
    </row>
    <row r="19" spans="1:8" ht="15" customHeight="1">
      <c r="A19" s="88" t="s">
        <v>286</v>
      </c>
      <c r="B19" s="7" t="s">
        <v>122</v>
      </c>
      <c r="C19" s="6">
        <v>126</v>
      </c>
      <c r="D19" s="6">
        <f t="shared" si="2"/>
        <v>76</v>
      </c>
      <c r="E19" s="113">
        <v>0.004861111111111111</v>
      </c>
      <c r="F19" s="95">
        <v>0.018414351851851852</v>
      </c>
      <c r="G19" s="95">
        <f t="shared" si="0"/>
        <v>0.01355324074074074</v>
      </c>
      <c r="H19" s="4">
        <f t="shared" si="1"/>
        <v>23</v>
      </c>
    </row>
    <row r="20" spans="1:10" ht="15" customHeight="1">
      <c r="A20" s="88" t="s">
        <v>253</v>
      </c>
      <c r="B20" s="8" t="s">
        <v>209</v>
      </c>
      <c r="C20" s="4">
        <v>127</v>
      </c>
      <c r="D20" s="6">
        <f t="shared" si="2"/>
        <v>77</v>
      </c>
      <c r="E20" s="113">
        <v>0.0050347222222222225</v>
      </c>
      <c r="F20" s="95">
        <v>0.010949074074074075</v>
      </c>
      <c r="G20" s="95">
        <f t="shared" si="0"/>
        <v>0.005914351851851852</v>
      </c>
      <c r="H20" s="4">
        <f t="shared" si="1"/>
        <v>3</v>
      </c>
      <c r="J20" s="117"/>
    </row>
    <row r="21" spans="1:8" ht="15" customHeight="1">
      <c r="A21" s="88" t="s">
        <v>307</v>
      </c>
      <c r="B21" s="7" t="s">
        <v>209</v>
      </c>
      <c r="C21" s="4">
        <v>135</v>
      </c>
      <c r="D21" s="6">
        <f t="shared" si="2"/>
        <v>78</v>
      </c>
      <c r="E21" s="113">
        <v>0.005208333333333333</v>
      </c>
      <c r="F21" s="194" t="s">
        <v>356</v>
      </c>
      <c r="G21" s="195">
        <v>0.017361111111111112</v>
      </c>
      <c r="H21" s="4">
        <f t="shared" si="1"/>
        <v>24</v>
      </c>
    </row>
    <row r="22" spans="1:8" ht="15" customHeight="1">
      <c r="A22" s="88" t="s">
        <v>328</v>
      </c>
      <c r="B22" s="4" t="s">
        <v>122</v>
      </c>
      <c r="C22" s="6">
        <v>117</v>
      </c>
      <c r="D22" s="6">
        <f t="shared" si="2"/>
        <v>79</v>
      </c>
      <c r="E22" s="113">
        <v>0.005381944444444445</v>
      </c>
      <c r="F22" s="95">
        <v>0.01082175925925926</v>
      </c>
      <c r="G22" s="95">
        <f t="shared" si="0"/>
        <v>0.005439814814814815</v>
      </c>
      <c r="H22" s="4">
        <f t="shared" si="1"/>
        <v>2</v>
      </c>
    </row>
    <row r="23" spans="1:8" ht="15" customHeight="1">
      <c r="A23" s="88" t="s">
        <v>213</v>
      </c>
      <c r="B23" s="8" t="s">
        <v>122</v>
      </c>
      <c r="C23" s="6">
        <v>121</v>
      </c>
      <c r="D23" s="6">
        <f t="shared" si="2"/>
        <v>80</v>
      </c>
      <c r="E23" s="113">
        <v>0.005555555555555556</v>
      </c>
      <c r="F23" s="95">
        <v>0.013252314814814814</v>
      </c>
      <c r="G23" s="95">
        <f t="shared" si="0"/>
        <v>0.007696759259259258</v>
      </c>
      <c r="H23" s="4">
        <f t="shared" si="1"/>
        <v>8</v>
      </c>
    </row>
    <row r="24" spans="1:8" ht="15" customHeight="1">
      <c r="A24" s="88" t="s">
        <v>232</v>
      </c>
      <c r="B24" s="7" t="s">
        <v>122</v>
      </c>
      <c r="C24" s="6">
        <v>125</v>
      </c>
      <c r="D24" s="6">
        <f t="shared" si="2"/>
        <v>81</v>
      </c>
      <c r="E24" s="113">
        <v>0.005729166666666667</v>
      </c>
      <c r="F24" s="95">
        <v>0.013344907407407408</v>
      </c>
      <c r="G24" s="95">
        <f t="shared" si="0"/>
        <v>0.007615740740740741</v>
      </c>
      <c r="H24" s="4">
        <f t="shared" si="1"/>
        <v>7</v>
      </c>
    </row>
    <row r="25" spans="1:12" ht="15" customHeight="1">
      <c r="A25" s="88" t="s">
        <v>351</v>
      </c>
      <c r="B25" s="7" t="s">
        <v>122</v>
      </c>
      <c r="C25" s="6">
        <v>126</v>
      </c>
      <c r="D25" s="6">
        <f t="shared" si="2"/>
        <v>82</v>
      </c>
      <c r="E25" s="113">
        <v>0.005902777777777778</v>
      </c>
      <c r="F25" s="95">
        <v>0.011226851851851854</v>
      </c>
      <c r="G25" s="95">
        <f t="shared" si="0"/>
        <v>0.0053240740740740766</v>
      </c>
      <c r="H25" s="4">
        <f t="shared" si="1"/>
        <v>1</v>
      </c>
      <c r="J25" s="117"/>
      <c r="K25" s="57"/>
      <c r="L25" s="27"/>
    </row>
    <row r="26" spans="1:8" ht="15" customHeight="1">
      <c r="A26" s="88" t="s">
        <v>349</v>
      </c>
      <c r="B26" s="7" t="s">
        <v>209</v>
      </c>
      <c r="C26" s="4">
        <v>127</v>
      </c>
      <c r="D26" s="6">
        <f t="shared" si="2"/>
        <v>83</v>
      </c>
      <c r="E26" s="113">
        <v>0.006076388888888889</v>
      </c>
      <c r="F26" s="95">
        <v>0.014490740740740742</v>
      </c>
      <c r="G26" s="95">
        <f t="shared" si="0"/>
        <v>0.008414351851851853</v>
      </c>
      <c r="H26" s="4">
        <f t="shared" si="1"/>
        <v>12</v>
      </c>
    </row>
    <row r="27" spans="1:8" ht="15" customHeight="1">
      <c r="A27" s="88" t="s">
        <v>106</v>
      </c>
      <c r="B27" s="7" t="s">
        <v>129</v>
      </c>
      <c r="C27" s="4">
        <v>135</v>
      </c>
      <c r="D27" s="6">
        <f t="shared" si="2"/>
        <v>84</v>
      </c>
      <c r="E27" s="113">
        <v>0.0062499999999999995</v>
      </c>
      <c r="F27" s="95">
        <v>0.013043981481481483</v>
      </c>
      <c r="G27" s="95">
        <f t="shared" si="0"/>
        <v>0.006793981481481483</v>
      </c>
      <c r="H27" s="4">
        <f t="shared" si="1"/>
        <v>6</v>
      </c>
    </row>
    <row r="28" spans="1:8" ht="15" customHeight="1">
      <c r="A28" s="88" t="s">
        <v>329</v>
      </c>
      <c r="B28" s="4" t="s">
        <v>129</v>
      </c>
      <c r="C28" s="6">
        <v>117</v>
      </c>
      <c r="D28" s="6">
        <f t="shared" si="2"/>
        <v>85</v>
      </c>
      <c r="E28" s="113">
        <v>0.006423611111111112</v>
      </c>
      <c r="F28" s="95">
        <v>0.01685185185185185</v>
      </c>
      <c r="G28" s="95">
        <f t="shared" si="0"/>
        <v>0.010428240740740738</v>
      </c>
      <c r="H28" s="4">
        <f t="shared" si="1"/>
        <v>18</v>
      </c>
    </row>
    <row r="29" spans="1:8" ht="15" customHeight="1">
      <c r="A29" s="88" t="s">
        <v>214</v>
      </c>
      <c r="B29" s="42" t="s">
        <v>129</v>
      </c>
      <c r="C29" s="6">
        <v>121</v>
      </c>
      <c r="D29" s="6">
        <f t="shared" si="2"/>
        <v>86</v>
      </c>
      <c r="E29" s="113">
        <v>0.006597222222222222</v>
      </c>
      <c r="F29" s="95">
        <v>0.017731481481481483</v>
      </c>
      <c r="G29" s="95">
        <f t="shared" si="0"/>
        <v>0.01113425925925926</v>
      </c>
      <c r="H29" s="4">
        <f>IF(G29="","",RANK(G29,$G$16:$G$39,1))</f>
        <v>19</v>
      </c>
    </row>
    <row r="30" spans="1:8" ht="15" customHeight="1">
      <c r="A30" s="88" t="s">
        <v>180</v>
      </c>
      <c r="B30" s="7" t="s">
        <v>129</v>
      </c>
      <c r="C30" s="6">
        <v>125</v>
      </c>
      <c r="D30" s="6">
        <f t="shared" si="2"/>
        <v>87</v>
      </c>
      <c r="E30" s="113">
        <v>0.0067708333333333336</v>
      </c>
      <c r="F30" s="95">
        <v>0.014537037037037038</v>
      </c>
      <c r="G30" s="95">
        <f t="shared" si="0"/>
        <v>0.007766203703703704</v>
      </c>
      <c r="H30" s="4">
        <f t="shared" si="1"/>
        <v>9</v>
      </c>
    </row>
    <row r="31" spans="1:8" ht="15" customHeight="1">
      <c r="A31" s="88" t="s">
        <v>348</v>
      </c>
      <c r="B31" s="7" t="s">
        <v>122</v>
      </c>
      <c r="C31" s="6">
        <v>126</v>
      </c>
      <c r="D31" s="6">
        <f t="shared" si="2"/>
        <v>88</v>
      </c>
      <c r="E31" s="113">
        <v>0.006944444444444444</v>
      </c>
      <c r="F31" s="95">
        <v>0.014895833333333332</v>
      </c>
      <c r="G31" s="95">
        <f t="shared" si="0"/>
        <v>0.007951388888888888</v>
      </c>
      <c r="H31" s="4">
        <f t="shared" si="1"/>
        <v>10</v>
      </c>
    </row>
    <row r="32" spans="1:8" ht="15" customHeight="1">
      <c r="A32" s="88" t="s">
        <v>254</v>
      </c>
      <c r="B32" s="7" t="s">
        <v>255</v>
      </c>
      <c r="C32" s="6">
        <v>127</v>
      </c>
      <c r="D32" s="6">
        <f t="shared" si="2"/>
        <v>89</v>
      </c>
      <c r="E32" s="113">
        <v>0.007118055555555555</v>
      </c>
      <c r="F32" s="95">
        <v>0.01642361111111111</v>
      </c>
      <c r="G32" s="95">
        <f t="shared" si="0"/>
        <v>0.009305555555555556</v>
      </c>
      <c r="H32" s="4">
        <f t="shared" si="1"/>
        <v>15</v>
      </c>
    </row>
    <row r="33" spans="1:9" ht="15" customHeight="1">
      <c r="A33" s="88" t="s">
        <v>107</v>
      </c>
      <c r="B33" s="7" t="s">
        <v>129</v>
      </c>
      <c r="C33" s="4">
        <v>135</v>
      </c>
      <c r="D33" s="6">
        <f t="shared" si="2"/>
        <v>90</v>
      </c>
      <c r="E33" s="113">
        <v>0.007291666666666666</v>
      </c>
      <c r="F33" s="95">
        <v>0.017013888888888887</v>
      </c>
      <c r="G33" s="95">
        <f t="shared" si="0"/>
        <v>0.009722222222222222</v>
      </c>
      <c r="H33" s="4">
        <f t="shared" si="1"/>
        <v>16</v>
      </c>
      <c r="I33" s="115"/>
    </row>
    <row r="34" spans="1:8" ht="15" customHeight="1">
      <c r="A34" s="88" t="s">
        <v>350</v>
      </c>
      <c r="B34" s="4" t="s">
        <v>122</v>
      </c>
      <c r="C34" s="6">
        <v>117</v>
      </c>
      <c r="D34" s="6">
        <f t="shared" si="2"/>
        <v>91</v>
      </c>
      <c r="E34" s="113">
        <v>0.007465277777777778</v>
      </c>
      <c r="F34" s="95">
        <v>0.01912037037037037</v>
      </c>
      <c r="G34" s="95">
        <f t="shared" si="0"/>
        <v>0.011655092592592592</v>
      </c>
      <c r="H34" s="4">
        <f t="shared" si="1"/>
        <v>21</v>
      </c>
    </row>
    <row r="35" spans="1:8" ht="15" customHeight="1">
      <c r="A35" s="88" t="s">
        <v>327</v>
      </c>
      <c r="B35" s="7" t="s">
        <v>212</v>
      </c>
      <c r="C35" s="4">
        <v>121</v>
      </c>
      <c r="D35" s="6">
        <f t="shared" si="2"/>
        <v>92</v>
      </c>
      <c r="E35" s="113">
        <v>0.007638888888888889</v>
      </c>
      <c r="F35" s="95">
        <v>0.016585648148148148</v>
      </c>
      <c r="G35" s="95">
        <f t="shared" si="0"/>
        <v>0.008946759259259258</v>
      </c>
      <c r="H35" s="4">
        <f t="shared" si="1"/>
        <v>13</v>
      </c>
    </row>
    <row r="36" spans="1:8" ht="15" customHeight="1">
      <c r="A36" s="88" t="s">
        <v>134</v>
      </c>
      <c r="B36" s="7" t="s">
        <v>122</v>
      </c>
      <c r="C36" s="6">
        <v>125</v>
      </c>
      <c r="D36" s="6">
        <f t="shared" si="2"/>
        <v>93</v>
      </c>
      <c r="E36" s="113">
        <v>0.0078125</v>
      </c>
      <c r="F36" s="95">
        <v>0.016041666666666666</v>
      </c>
      <c r="G36" s="95">
        <f t="shared" si="0"/>
        <v>0.008229166666666666</v>
      </c>
      <c r="H36" s="4">
        <f t="shared" si="1"/>
        <v>11</v>
      </c>
    </row>
    <row r="37" spans="1:11" ht="15" customHeight="1">
      <c r="A37" s="88" t="s">
        <v>287</v>
      </c>
      <c r="B37" s="7" t="s">
        <v>129</v>
      </c>
      <c r="C37" s="6">
        <v>126</v>
      </c>
      <c r="D37" s="6">
        <f t="shared" si="2"/>
        <v>94</v>
      </c>
      <c r="E37" s="113">
        <v>0.007986111111111112</v>
      </c>
      <c r="F37" s="95">
        <v>0.017731481481481483</v>
      </c>
      <c r="G37" s="95">
        <f t="shared" si="0"/>
        <v>0.009745370370370371</v>
      </c>
      <c r="H37" s="4">
        <f t="shared" si="1"/>
        <v>17</v>
      </c>
      <c r="J37" s="117"/>
      <c r="K37" s="57"/>
    </row>
    <row r="38" spans="1:8" ht="15" customHeight="1">
      <c r="A38" s="88" t="s">
        <v>170</v>
      </c>
      <c r="B38" s="7" t="s">
        <v>129</v>
      </c>
      <c r="C38" s="4">
        <v>127</v>
      </c>
      <c r="D38" s="6">
        <f t="shared" si="2"/>
        <v>95</v>
      </c>
      <c r="E38" s="113">
        <v>0.008159722222222223</v>
      </c>
      <c r="F38" s="95">
        <v>0.014606481481481482</v>
      </c>
      <c r="G38" s="95">
        <f t="shared" si="0"/>
        <v>0.00644675925925926</v>
      </c>
      <c r="H38" s="4">
        <f t="shared" si="1"/>
        <v>5</v>
      </c>
    </row>
    <row r="39" spans="1:9" ht="15" customHeight="1">
      <c r="A39" s="88" t="s">
        <v>308</v>
      </c>
      <c r="B39" s="7" t="s">
        <v>255</v>
      </c>
      <c r="C39" s="6">
        <v>135</v>
      </c>
      <c r="D39" s="6">
        <f t="shared" si="2"/>
        <v>96</v>
      </c>
      <c r="E39" s="114">
        <v>0.008333333333333333</v>
      </c>
      <c r="F39" s="95">
        <v>0.020162037037037037</v>
      </c>
      <c r="G39" s="95">
        <f t="shared" si="0"/>
        <v>0.011828703703703704</v>
      </c>
      <c r="H39" s="4">
        <f t="shared" si="1"/>
        <v>22</v>
      </c>
      <c r="I39" s="115"/>
    </row>
    <row r="40" spans="1:8" ht="15" customHeight="1">
      <c r="A40" s="89"/>
      <c r="B40" s="90"/>
      <c r="C40" s="43"/>
      <c r="D40" s="44"/>
      <c r="E40" s="131" t="s">
        <v>4</v>
      </c>
      <c r="F40" s="138" t="s">
        <v>27</v>
      </c>
      <c r="G40" s="139"/>
      <c r="H40" s="131" t="s">
        <v>25</v>
      </c>
    </row>
    <row r="41" spans="1:8" ht="15" customHeight="1">
      <c r="A41" s="91"/>
      <c r="B41" s="92"/>
      <c r="C41" s="45"/>
      <c r="D41" s="46"/>
      <c r="E41" s="132"/>
      <c r="F41" s="47" t="s">
        <v>26</v>
      </c>
      <c r="G41" s="47" t="s">
        <v>28</v>
      </c>
      <c r="H41" s="132"/>
    </row>
    <row r="42" spans="1:8" ht="15" customHeight="1">
      <c r="A42" s="135" t="s">
        <v>30</v>
      </c>
      <c r="B42" s="136"/>
      <c r="C42" s="136"/>
      <c r="D42" s="137"/>
      <c r="E42" s="7">
        <v>117</v>
      </c>
      <c r="F42" s="5">
        <f aca="true" t="shared" si="3" ref="F42:F47">IF(SUM(G16,G22,G28,G34)=0,"",SUM(G16,G22,G28,G34))</f>
        <v>0.03888888888888889</v>
      </c>
      <c r="G42" s="5">
        <f aca="true" t="shared" si="4" ref="G42:G47">IF(F42="","",F42-MAX(G16,G22,G28,G34))</f>
        <v>0.027233796296296298</v>
      </c>
      <c r="H42" s="6">
        <f aca="true" t="shared" si="5" ref="H42:H47">IF(G42="","",RANK(G42,$G$42:$G$47,1))</f>
        <v>5</v>
      </c>
    </row>
    <row r="43" spans="1:8" ht="15" customHeight="1">
      <c r="A43" s="135" t="s">
        <v>41</v>
      </c>
      <c r="B43" s="136"/>
      <c r="C43" s="136"/>
      <c r="D43" s="137"/>
      <c r="E43" s="8">
        <v>121</v>
      </c>
      <c r="F43" s="5">
        <f t="shared" si="3"/>
        <v>0.036875000000000005</v>
      </c>
      <c r="G43" s="5">
        <f>IF(F43="","",F43-MAX(G17,G23,G29,G35))</f>
        <v>0.025740740740740745</v>
      </c>
      <c r="H43" s="6">
        <f t="shared" si="5"/>
        <v>4</v>
      </c>
    </row>
    <row r="44" spans="1:8" ht="15" customHeight="1">
      <c r="A44" s="135" t="s">
        <v>46</v>
      </c>
      <c r="B44" s="136"/>
      <c r="C44" s="136"/>
      <c r="D44" s="137"/>
      <c r="E44" s="8">
        <v>125</v>
      </c>
      <c r="F44" s="5">
        <f t="shared" si="3"/>
        <v>0.029988425925925922</v>
      </c>
      <c r="G44" s="5">
        <f t="shared" si="4"/>
        <v>0.021759259259259256</v>
      </c>
      <c r="H44" s="6">
        <f t="shared" si="5"/>
        <v>2</v>
      </c>
    </row>
    <row r="45" spans="1:8" ht="15" customHeight="1">
      <c r="A45" s="91"/>
      <c r="B45" s="92"/>
      <c r="C45" s="45"/>
      <c r="D45" s="46"/>
      <c r="E45" s="8">
        <v>126</v>
      </c>
      <c r="F45" s="5">
        <f t="shared" si="3"/>
        <v>0.03657407407407408</v>
      </c>
      <c r="G45" s="5">
        <f t="shared" si="4"/>
        <v>0.023020833333333338</v>
      </c>
      <c r="H45" s="6">
        <f t="shared" si="5"/>
        <v>3</v>
      </c>
    </row>
    <row r="46" spans="1:8" ht="15" customHeight="1">
      <c r="A46" s="91"/>
      <c r="B46" s="92"/>
      <c r="C46" s="45"/>
      <c r="D46" s="46"/>
      <c r="E46" s="8">
        <v>127</v>
      </c>
      <c r="F46" s="5">
        <f t="shared" si="3"/>
        <v>0.03008101851851852</v>
      </c>
      <c r="G46" s="5">
        <f t="shared" si="4"/>
        <v>0.020775462962962964</v>
      </c>
      <c r="H46" s="6">
        <f t="shared" si="5"/>
        <v>1</v>
      </c>
    </row>
    <row r="47" spans="1:8" ht="15" customHeight="1">
      <c r="A47" s="93"/>
      <c r="B47" s="94"/>
      <c r="C47" s="49"/>
      <c r="D47" s="50"/>
      <c r="E47" s="8">
        <v>135</v>
      </c>
      <c r="F47" s="5">
        <f t="shared" si="3"/>
        <v>0.04570601851851852</v>
      </c>
      <c r="G47" s="5">
        <f t="shared" si="4"/>
        <v>0.02834490740740741</v>
      </c>
      <c r="H47" s="6">
        <f t="shared" si="5"/>
        <v>6</v>
      </c>
    </row>
    <row r="48" ht="15" customHeight="1"/>
    <row r="49" ht="15" customHeight="1">
      <c r="A49" s="10" t="s">
        <v>38</v>
      </c>
    </row>
    <row r="50" ht="15" customHeight="1"/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hidden="1"/>
    <row r="57" ht="14.25" hidden="1"/>
    <row r="58" ht="14.25" hidden="1"/>
    <row r="59" ht="14.25" hidden="1"/>
  </sheetData>
  <sheetProtection password="DA94" sheet="1" objects="1" scenarios="1" selectLockedCells="1" selectUnlockedCells="1"/>
  <mergeCells count="18">
    <mergeCell ref="A1:J1"/>
    <mergeCell ref="A2:J2"/>
    <mergeCell ref="A3:J3"/>
    <mergeCell ref="C5:F5"/>
    <mergeCell ref="A6:J6"/>
    <mergeCell ref="F8:H8"/>
    <mergeCell ref="F9:H9"/>
    <mergeCell ref="F10:G10"/>
    <mergeCell ref="F11:H11"/>
    <mergeCell ref="A14:A15"/>
    <mergeCell ref="B14:B15"/>
    <mergeCell ref="C14:C15"/>
    <mergeCell ref="E40:E41"/>
    <mergeCell ref="F40:G40"/>
    <mergeCell ref="H40:H41"/>
    <mergeCell ref="A42:D42"/>
    <mergeCell ref="A43:D43"/>
    <mergeCell ref="A44:D44"/>
  </mergeCells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workbookViewId="0" topLeftCell="A13">
      <selection activeCell="A13" sqref="A1:IV16384"/>
    </sheetView>
  </sheetViews>
  <sheetFormatPr defaultColWidth="0" defaultRowHeight="14.25" zeroHeight="1"/>
  <cols>
    <col min="1" max="1" width="20.625" style="10" customWidth="1"/>
    <col min="2" max="3" width="8.625" style="22" customWidth="1"/>
    <col min="4" max="4" width="9.625" style="22" customWidth="1"/>
    <col min="5" max="5" width="9.625" style="37" customWidth="1"/>
    <col min="6" max="6" width="10.00390625" style="22" customWidth="1"/>
    <col min="7" max="7" width="9.625" style="22" customWidth="1"/>
    <col min="8" max="8" width="10.375" style="22" customWidth="1"/>
    <col min="9" max="9" width="7.125" style="22" customWidth="1"/>
    <col min="10" max="16384" width="0" style="22" hidden="1" customWidth="1"/>
  </cols>
  <sheetData>
    <row r="1" spans="1:9" ht="15" customHeight="1">
      <c r="A1" s="110" t="s">
        <v>84</v>
      </c>
      <c r="B1" s="110"/>
      <c r="C1" s="110"/>
      <c r="D1" s="110"/>
      <c r="E1" s="110"/>
      <c r="F1" s="110"/>
      <c r="G1" s="110"/>
      <c r="H1" s="110"/>
      <c r="I1" s="110"/>
    </row>
    <row r="2" spans="1:9" ht="1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</row>
    <row r="4" ht="15" customHeight="1"/>
    <row r="5" spans="3:6" ht="15" customHeight="1">
      <c r="C5" s="24" t="s">
        <v>37</v>
      </c>
      <c r="D5" s="24"/>
      <c r="E5" s="24"/>
      <c r="F5" s="24"/>
    </row>
    <row r="6" spans="1:9" ht="15" customHeight="1">
      <c r="A6" s="24" t="s">
        <v>60</v>
      </c>
      <c r="B6" s="24"/>
      <c r="C6" s="24"/>
      <c r="D6" s="24"/>
      <c r="E6" s="24"/>
      <c r="F6" s="24"/>
      <c r="G6" s="24"/>
      <c r="H6" s="24"/>
      <c r="I6" s="24"/>
    </row>
    <row r="7" spans="1:9" ht="15" customHeight="1">
      <c r="A7" s="14"/>
      <c r="B7" s="21"/>
      <c r="C7" s="21"/>
      <c r="D7" s="21"/>
      <c r="E7" s="38"/>
      <c r="F7" s="21"/>
      <c r="G7" s="21"/>
      <c r="H7" s="21"/>
      <c r="I7" s="21"/>
    </row>
    <row r="8" spans="1:9" ht="15" customHeight="1">
      <c r="A8" s="87" t="s">
        <v>8</v>
      </c>
      <c r="B8" s="21"/>
      <c r="C8" s="21"/>
      <c r="D8" s="21"/>
      <c r="E8" s="38"/>
      <c r="F8" s="111" t="s">
        <v>42</v>
      </c>
      <c r="G8" s="111"/>
      <c r="H8" s="111"/>
      <c r="I8" s="21"/>
    </row>
    <row r="9" spans="1:9" ht="15" customHeight="1">
      <c r="A9" s="87" t="s">
        <v>31</v>
      </c>
      <c r="B9" s="21"/>
      <c r="C9" s="21"/>
      <c r="D9" s="21"/>
      <c r="E9" s="38"/>
      <c r="G9" s="38" t="s">
        <v>192</v>
      </c>
      <c r="H9" s="38"/>
      <c r="I9" s="21"/>
    </row>
    <row r="10" spans="1:9" ht="15" customHeight="1">
      <c r="A10" s="87" t="s">
        <v>32</v>
      </c>
      <c r="B10" s="21"/>
      <c r="C10" s="21"/>
      <c r="D10" s="21"/>
      <c r="E10" s="38"/>
      <c r="F10" s="111" t="s">
        <v>92</v>
      </c>
      <c r="G10" s="111"/>
      <c r="H10" s="52" t="s">
        <v>99</v>
      </c>
      <c r="I10" s="21"/>
    </row>
    <row r="11" spans="1:9" ht="15" customHeight="1">
      <c r="A11" s="87" t="s">
        <v>33</v>
      </c>
      <c r="B11" s="21"/>
      <c r="C11" s="21"/>
      <c r="D11" s="21"/>
      <c r="E11" s="38"/>
      <c r="F11" s="111" t="s">
        <v>140</v>
      </c>
      <c r="G11" s="111"/>
      <c r="H11" s="111"/>
      <c r="I11" s="21"/>
    </row>
    <row r="12" spans="1:9" ht="15" customHeight="1">
      <c r="A12" s="87" t="s">
        <v>34</v>
      </c>
      <c r="B12" s="21"/>
      <c r="C12" s="21"/>
      <c r="D12" s="21"/>
      <c r="E12" s="38"/>
      <c r="F12" s="21"/>
      <c r="G12" s="21" t="s">
        <v>139</v>
      </c>
      <c r="H12" s="21"/>
      <c r="I12" s="21"/>
    </row>
    <row r="13" spans="1:9" ht="15" customHeight="1">
      <c r="A13" s="14"/>
      <c r="B13" s="21"/>
      <c r="C13" s="21"/>
      <c r="D13" s="21" t="s">
        <v>40</v>
      </c>
      <c r="E13" s="38"/>
      <c r="F13" s="21"/>
      <c r="G13" s="21"/>
      <c r="H13" s="21"/>
      <c r="I13" s="21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330</v>
      </c>
      <c r="B16" s="4" t="s">
        <v>136</v>
      </c>
      <c r="C16" s="6">
        <v>117</v>
      </c>
      <c r="D16" s="6">
        <v>1</v>
      </c>
      <c r="E16" s="113">
        <v>0.00017361111111111112</v>
      </c>
      <c r="F16" s="95">
        <v>0.015925925925925927</v>
      </c>
      <c r="G16" s="95">
        <f>IF(F16="","",F16-E16)</f>
        <v>0.015752314814814816</v>
      </c>
      <c r="H16" s="4">
        <f>IF(G16="","",RANK(G16,$G$16:$G$39,1))</f>
        <v>23</v>
      </c>
    </row>
    <row r="17" spans="1:8" ht="15" customHeight="1">
      <c r="A17" s="88" t="s">
        <v>215</v>
      </c>
      <c r="B17" s="7" t="s">
        <v>124</v>
      </c>
      <c r="C17" s="6">
        <v>121</v>
      </c>
      <c r="D17" s="6">
        <f>D16+1</f>
        <v>2</v>
      </c>
      <c r="E17" s="113">
        <v>0.00034722222222222224</v>
      </c>
      <c r="F17" s="95">
        <v>0.011597222222222222</v>
      </c>
      <c r="G17" s="95">
        <f aca="true" t="shared" si="0" ref="G17:G39">IF(F17="","",F17-E17)</f>
        <v>0.01125</v>
      </c>
      <c r="H17" s="4">
        <f aca="true" t="shared" si="1" ref="H17:H39">IF(G17="","",RANK(G17,$G$16:$G$39,1))</f>
        <v>21</v>
      </c>
    </row>
    <row r="18" spans="1:8" ht="15" customHeight="1">
      <c r="A18" s="88" t="s">
        <v>135</v>
      </c>
      <c r="B18" s="7" t="s">
        <v>124</v>
      </c>
      <c r="C18" s="6">
        <v>125</v>
      </c>
      <c r="D18" s="6">
        <f aca="true" t="shared" si="2" ref="D18:D39">D17+1</f>
        <v>3</v>
      </c>
      <c r="E18" s="113">
        <v>0.0005208333333333333</v>
      </c>
      <c r="F18" s="95">
        <v>0.006087962962962964</v>
      </c>
      <c r="G18" s="95">
        <f t="shared" si="0"/>
        <v>0.005567129629629631</v>
      </c>
      <c r="H18" s="4">
        <f t="shared" si="1"/>
        <v>1</v>
      </c>
    </row>
    <row r="19" spans="1:8" ht="15" customHeight="1">
      <c r="A19" s="88" t="s">
        <v>160</v>
      </c>
      <c r="B19" s="7" t="s">
        <v>126</v>
      </c>
      <c r="C19" s="6">
        <v>126</v>
      </c>
      <c r="D19" s="6">
        <f t="shared" si="2"/>
        <v>4</v>
      </c>
      <c r="E19" s="113">
        <v>0.0006944444444444445</v>
      </c>
      <c r="F19" s="95">
        <v>0.0070486111111111105</v>
      </c>
      <c r="G19" s="95">
        <f t="shared" si="0"/>
        <v>0.006354166666666666</v>
      </c>
      <c r="H19" s="4">
        <f t="shared" si="1"/>
        <v>6</v>
      </c>
    </row>
    <row r="20" spans="1:8" ht="15" customHeight="1">
      <c r="A20" s="88" t="s">
        <v>256</v>
      </c>
      <c r="B20" s="8" t="s">
        <v>218</v>
      </c>
      <c r="C20" s="4">
        <v>127</v>
      </c>
      <c r="D20" s="6">
        <f t="shared" si="2"/>
        <v>5</v>
      </c>
      <c r="E20" s="113">
        <v>0.0008680555555555555</v>
      </c>
      <c r="F20" s="95">
        <v>0.009097222222222222</v>
      </c>
      <c r="G20" s="95">
        <f t="shared" si="0"/>
        <v>0.008229166666666666</v>
      </c>
      <c r="H20" s="4">
        <f t="shared" si="1"/>
        <v>14</v>
      </c>
    </row>
    <row r="21" spans="1:8" ht="15" customHeight="1">
      <c r="A21" s="88" t="s">
        <v>108</v>
      </c>
      <c r="B21" s="7" t="s">
        <v>127</v>
      </c>
      <c r="C21" s="4">
        <v>135</v>
      </c>
      <c r="D21" s="6">
        <f t="shared" si="2"/>
        <v>6</v>
      </c>
      <c r="E21" s="113">
        <v>0.0010416666666666667</v>
      </c>
      <c r="F21" s="95">
        <v>0.00949074074074074</v>
      </c>
      <c r="G21" s="95">
        <f t="shared" si="0"/>
        <v>0.008449074074074074</v>
      </c>
      <c r="H21" s="4">
        <f t="shared" si="1"/>
        <v>16</v>
      </c>
    </row>
    <row r="22" spans="1:8" ht="15" customHeight="1">
      <c r="A22" s="88" t="s">
        <v>158</v>
      </c>
      <c r="B22" s="4" t="s">
        <v>124</v>
      </c>
      <c r="C22" s="6">
        <v>117</v>
      </c>
      <c r="D22" s="6">
        <f t="shared" si="2"/>
        <v>7</v>
      </c>
      <c r="E22" s="113">
        <v>0.0012152777777777778</v>
      </c>
      <c r="F22" s="95">
        <v>0.01318287037037037</v>
      </c>
      <c r="G22" s="95">
        <f t="shared" si="0"/>
        <v>0.011967592592592592</v>
      </c>
      <c r="H22" s="4">
        <f t="shared" si="1"/>
        <v>22</v>
      </c>
    </row>
    <row r="23" spans="1:8" ht="15" customHeight="1">
      <c r="A23" s="88" t="s">
        <v>166</v>
      </c>
      <c r="B23" s="8" t="s">
        <v>136</v>
      </c>
      <c r="C23" s="6">
        <v>121</v>
      </c>
      <c r="D23" s="6">
        <f t="shared" si="2"/>
        <v>8</v>
      </c>
      <c r="E23" s="113">
        <v>0.001388888888888889</v>
      </c>
      <c r="F23" s="95">
        <v>0.007974537037037037</v>
      </c>
      <c r="G23" s="95">
        <f t="shared" si="0"/>
        <v>0.006585648148148148</v>
      </c>
      <c r="H23" s="4">
        <f t="shared" si="1"/>
        <v>8</v>
      </c>
    </row>
    <row r="24" spans="1:8" ht="15" customHeight="1">
      <c r="A24" s="88" t="s">
        <v>233</v>
      </c>
      <c r="B24" s="7" t="s">
        <v>219</v>
      </c>
      <c r="C24" s="6">
        <v>125</v>
      </c>
      <c r="D24" s="6">
        <f t="shared" si="2"/>
        <v>9</v>
      </c>
      <c r="E24" s="113">
        <v>0.0015624999999999999</v>
      </c>
      <c r="F24" s="95">
        <v>0.009537037037037037</v>
      </c>
      <c r="G24" s="95">
        <f t="shared" si="0"/>
        <v>0.007974537037037037</v>
      </c>
      <c r="H24" s="4">
        <f t="shared" si="1"/>
        <v>12</v>
      </c>
    </row>
    <row r="25" spans="1:8" ht="15" customHeight="1">
      <c r="A25" s="88" t="s">
        <v>294</v>
      </c>
      <c r="B25" s="7" t="s">
        <v>126</v>
      </c>
      <c r="C25" s="6">
        <v>126</v>
      </c>
      <c r="D25" s="6">
        <f t="shared" si="2"/>
        <v>10</v>
      </c>
      <c r="E25" s="113">
        <v>0.001736111111111111</v>
      </c>
      <c r="F25" s="194" t="s">
        <v>356</v>
      </c>
      <c r="G25" s="195">
        <v>0.017361111111111112</v>
      </c>
      <c r="H25" s="4">
        <f t="shared" si="1"/>
        <v>24</v>
      </c>
    </row>
    <row r="26" spans="1:8" ht="15" customHeight="1">
      <c r="A26" s="88" t="s">
        <v>257</v>
      </c>
      <c r="B26" s="7" t="s">
        <v>219</v>
      </c>
      <c r="C26" s="4">
        <v>127</v>
      </c>
      <c r="D26" s="6">
        <f t="shared" si="2"/>
        <v>11</v>
      </c>
      <c r="E26" s="113">
        <v>0.0019097222222222222</v>
      </c>
      <c r="F26" s="95">
        <v>0.009583333333333334</v>
      </c>
      <c r="G26" s="95">
        <f t="shared" si="0"/>
        <v>0.007673611111111112</v>
      </c>
      <c r="H26" s="4">
        <f t="shared" si="1"/>
        <v>11</v>
      </c>
    </row>
    <row r="27" spans="1:8" ht="15" customHeight="1">
      <c r="A27" s="88" t="s">
        <v>109</v>
      </c>
      <c r="B27" s="7" t="s">
        <v>127</v>
      </c>
      <c r="C27" s="4">
        <v>135</v>
      </c>
      <c r="D27" s="6">
        <f t="shared" si="2"/>
        <v>12</v>
      </c>
      <c r="E27" s="113">
        <v>0.0020833333333333333</v>
      </c>
      <c r="F27" s="95">
        <v>0.01042824074074074</v>
      </c>
      <c r="G27" s="95">
        <f t="shared" si="0"/>
        <v>0.008344907407407407</v>
      </c>
      <c r="H27" s="4">
        <f t="shared" si="1"/>
        <v>15</v>
      </c>
    </row>
    <row r="28" spans="1:8" ht="15" customHeight="1">
      <c r="A28" s="88" t="s">
        <v>331</v>
      </c>
      <c r="B28" s="4" t="s">
        <v>123</v>
      </c>
      <c r="C28" s="6">
        <v>117</v>
      </c>
      <c r="D28" s="6">
        <f t="shared" si="2"/>
        <v>13</v>
      </c>
      <c r="E28" s="113">
        <v>0.0022569444444444447</v>
      </c>
      <c r="F28" s="95">
        <v>0.011886574074074075</v>
      </c>
      <c r="G28" s="95">
        <f t="shared" si="0"/>
        <v>0.00962962962962963</v>
      </c>
      <c r="H28" s="4">
        <f t="shared" si="1"/>
        <v>20</v>
      </c>
    </row>
    <row r="29" spans="1:8" ht="15" customHeight="1">
      <c r="A29" s="88" t="s">
        <v>216</v>
      </c>
      <c r="B29" s="42" t="s">
        <v>123</v>
      </c>
      <c r="C29" s="6">
        <v>121</v>
      </c>
      <c r="D29" s="6">
        <f t="shared" si="2"/>
        <v>14</v>
      </c>
      <c r="E29" s="113">
        <v>0.0024305555555555556</v>
      </c>
      <c r="F29" s="95">
        <v>0.010983796296296297</v>
      </c>
      <c r="G29" s="95">
        <f t="shared" si="0"/>
        <v>0.008553240740740741</v>
      </c>
      <c r="H29" s="4">
        <f t="shared" si="1"/>
        <v>17</v>
      </c>
    </row>
    <row r="30" spans="1:8" ht="15" customHeight="1">
      <c r="A30" s="88" t="s">
        <v>234</v>
      </c>
      <c r="B30" s="7" t="s">
        <v>218</v>
      </c>
      <c r="C30" s="6">
        <v>125</v>
      </c>
      <c r="D30" s="6">
        <f t="shared" si="2"/>
        <v>15</v>
      </c>
      <c r="E30" s="113">
        <v>0.0026041666666666665</v>
      </c>
      <c r="F30" s="95">
        <v>0.011458333333333334</v>
      </c>
      <c r="G30" s="95">
        <f t="shared" si="0"/>
        <v>0.008854166666666668</v>
      </c>
      <c r="H30" s="4">
        <f t="shared" si="1"/>
        <v>18</v>
      </c>
    </row>
    <row r="31" spans="1:8" ht="15" customHeight="1">
      <c r="A31" s="88" t="s">
        <v>161</v>
      </c>
      <c r="B31" s="7" t="s">
        <v>126</v>
      </c>
      <c r="C31" s="6">
        <v>126</v>
      </c>
      <c r="D31" s="6">
        <f t="shared" si="2"/>
        <v>16</v>
      </c>
      <c r="E31" s="113">
        <v>0.002777777777777778</v>
      </c>
      <c r="F31" s="95">
        <v>0.00920138888888889</v>
      </c>
      <c r="G31" s="95">
        <f t="shared" si="0"/>
        <v>0.006423611111111111</v>
      </c>
      <c r="H31" s="4">
        <f t="shared" si="1"/>
        <v>7</v>
      </c>
    </row>
    <row r="32" spans="1:8" ht="15" customHeight="1">
      <c r="A32" s="88" t="s">
        <v>172</v>
      </c>
      <c r="B32" s="7" t="s">
        <v>124</v>
      </c>
      <c r="C32" s="6">
        <v>127</v>
      </c>
      <c r="D32" s="6">
        <f t="shared" si="2"/>
        <v>17</v>
      </c>
      <c r="E32" s="113">
        <v>0.002951388888888889</v>
      </c>
      <c r="F32" s="95">
        <v>0.011076388888888887</v>
      </c>
      <c r="G32" s="95">
        <f t="shared" si="0"/>
        <v>0.008124999999999999</v>
      </c>
      <c r="H32" s="4">
        <f t="shared" si="1"/>
        <v>13</v>
      </c>
    </row>
    <row r="33" spans="1:9" ht="15" customHeight="1">
      <c r="A33" s="88" t="s">
        <v>110</v>
      </c>
      <c r="B33" s="7" t="s">
        <v>126</v>
      </c>
      <c r="C33" s="4">
        <v>135</v>
      </c>
      <c r="D33" s="6">
        <f t="shared" si="2"/>
        <v>18</v>
      </c>
      <c r="E33" s="113">
        <v>0.0031249999999999997</v>
      </c>
      <c r="F33" s="95">
        <v>0.009166666666666667</v>
      </c>
      <c r="G33" s="95">
        <f t="shared" si="0"/>
        <v>0.006041666666666667</v>
      </c>
      <c r="H33" s="4">
        <f t="shared" si="1"/>
        <v>4</v>
      </c>
      <c r="I33" s="37"/>
    </row>
    <row r="34" spans="1:8" ht="15" customHeight="1">
      <c r="A34" s="88" t="s">
        <v>103</v>
      </c>
      <c r="B34" s="4" t="s">
        <v>136</v>
      </c>
      <c r="C34" s="6">
        <v>117</v>
      </c>
      <c r="D34" s="6">
        <f t="shared" si="2"/>
        <v>19</v>
      </c>
      <c r="E34" s="113">
        <v>0.003298611111111111</v>
      </c>
      <c r="F34" s="95">
        <v>0.009930555555555555</v>
      </c>
      <c r="G34" s="95">
        <f t="shared" si="0"/>
        <v>0.006631944444444444</v>
      </c>
      <c r="H34" s="4">
        <f t="shared" si="1"/>
        <v>9</v>
      </c>
    </row>
    <row r="35" spans="1:8" ht="15" customHeight="1">
      <c r="A35" s="88" t="s">
        <v>217</v>
      </c>
      <c r="B35" s="7" t="s">
        <v>126</v>
      </c>
      <c r="C35" s="4">
        <v>121</v>
      </c>
      <c r="D35" s="6">
        <f t="shared" si="2"/>
        <v>20</v>
      </c>
      <c r="E35" s="113">
        <v>0.003472222222222222</v>
      </c>
      <c r="F35" s="95">
        <v>0.012418981481481482</v>
      </c>
      <c r="G35" s="95">
        <f t="shared" si="0"/>
        <v>0.00894675925925926</v>
      </c>
      <c r="H35" s="4">
        <f t="shared" si="1"/>
        <v>19</v>
      </c>
    </row>
    <row r="36" spans="1:8" ht="15" customHeight="1">
      <c r="A36" s="88" t="s">
        <v>137</v>
      </c>
      <c r="B36" s="7" t="s">
        <v>126</v>
      </c>
      <c r="C36" s="6">
        <v>125</v>
      </c>
      <c r="D36" s="6">
        <f t="shared" si="2"/>
        <v>21</v>
      </c>
      <c r="E36" s="113">
        <v>0.003645833333333333</v>
      </c>
      <c r="F36" s="95">
        <v>0.009722222222222222</v>
      </c>
      <c r="G36" s="95">
        <f t="shared" si="0"/>
        <v>0.00607638888888889</v>
      </c>
      <c r="H36" s="4">
        <f t="shared" si="1"/>
        <v>5</v>
      </c>
    </row>
    <row r="37" spans="1:8" ht="15" customHeight="1">
      <c r="A37" s="88" t="s">
        <v>162</v>
      </c>
      <c r="B37" s="7" t="s">
        <v>126</v>
      </c>
      <c r="C37" s="6">
        <v>126</v>
      </c>
      <c r="D37" s="6">
        <f t="shared" si="2"/>
        <v>22</v>
      </c>
      <c r="E37" s="113">
        <v>0.0038194444444444443</v>
      </c>
      <c r="F37" s="95">
        <v>0.0096875</v>
      </c>
      <c r="G37" s="95">
        <f t="shared" si="0"/>
        <v>0.005868055555555555</v>
      </c>
      <c r="H37" s="4">
        <f t="shared" si="1"/>
        <v>2</v>
      </c>
    </row>
    <row r="38" spans="1:8" ht="15" customHeight="1">
      <c r="A38" s="88" t="s">
        <v>171</v>
      </c>
      <c r="B38" s="7" t="s">
        <v>126</v>
      </c>
      <c r="C38" s="4">
        <v>127</v>
      </c>
      <c r="D38" s="6">
        <f t="shared" si="2"/>
        <v>23</v>
      </c>
      <c r="E38" s="114">
        <v>0.003993055555555556</v>
      </c>
      <c r="F38" s="95">
        <v>0.009965277777777778</v>
      </c>
      <c r="G38" s="95">
        <f t="shared" si="0"/>
        <v>0.005972222222222222</v>
      </c>
      <c r="H38" s="4">
        <f t="shared" si="1"/>
        <v>3</v>
      </c>
    </row>
    <row r="39" spans="1:8" ht="15" customHeight="1">
      <c r="A39" s="88" t="s">
        <v>309</v>
      </c>
      <c r="B39" s="7" t="s">
        <v>218</v>
      </c>
      <c r="C39" s="4">
        <v>135</v>
      </c>
      <c r="D39" s="6">
        <f t="shared" si="2"/>
        <v>24</v>
      </c>
      <c r="E39" s="114">
        <v>0.004166666666666667</v>
      </c>
      <c r="F39" s="95">
        <v>0.011377314814814814</v>
      </c>
      <c r="G39" s="95">
        <f t="shared" si="0"/>
        <v>0.0072106481481481475</v>
      </c>
      <c r="H39" s="4">
        <f t="shared" si="1"/>
        <v>10</v>
      </c>
    </row>
    <row r="40" spans="1:8" ht="15" customHeight="1">
      <c r="A40" s="89"/>
      <c r="B40" s="43"/>
      <c r="C40" s="43"/>
      <c r="D40" s="44"/>
      <c r="E40" s="131" t="s">
        <v>4</v>
      </c>
      <c r="F40" s="138" t="s">
        <v>27</v>
      </c>
      <c r="G40" s="139"/>
      <c r="H40" s="131" t="s">
        <v>25</v>
      </c>
    </row>
    <row r="41" spans="1:8" ht="15" customHeight="1">
      <c r="A41" s="91"/>
      <c r="B41" s="45"/>
      <c r="C41" s="45"/>
      <c r="D41" s="46"/>
      <c r="E41" s="132"/>
      <c r="F41" s="47" t="s">
        <v>26</v>
      </c>
      <c r="G41" s="47" t="s">
        <v>28</v>
      </c>
      <c r="H41" s="132"/>
    </row>
    <row r="42" spans="1:8" ht="15" customHeight="1">
      <c r="A42" s="135" t="s">
        <v>30</v>
      </c>
      <c r="B42" s="136"/>
      <c r="C42" s="136"/>
      <c r="D42" s="137"/>
      <c r="E42" s="7">
        <v>117</v>
      </c>
      <c r="F42" s="5">
        <f>IF(SUM(G16,G22,G28,G34)=0,"",SUM(G16,G22,G28,G34))</f>
        <v>0.04398148148148148</v>
      </c>
      <c r="G42" s="5">
        <f aca="true" t="shared" si="3" ref="G42:G47">IF(F42="","",F42-MAX(G16,G22,G28,G34))</f>
        <v>0.028229166666666666</v>
      </c>
      <c r="H42" s="6">
        <f>IF(G42="","",RANK(G42,$G$42:$G$47,1))</f>
        <v>6</v>
      </c>
    </row>
    <row r="43" spans="1:8" ht="15" customHeight="1">
      <c r="A43" s="135" t="s">
        <v>35</v>
      </c>
      <c r="B43" s="136"/>
      <c r="C43" s="136"/>
      <c r="D43" s="137"/>
      <c r="E43" s="8">
        <v>121</v>
      </c>
      <c r="F43" s="5">
        <f>IF(SUM(G17,G23,G29,G35)=0,"",SUM(G17,G23,G29,G35))</f>
        <v>0.03533564814814815</v>
      </c>
      <c r="G43" s="5">
        <f t="shared" si="3"/>
        <v>0.02408564814814815</v>
      </c>
      <c r="H43" s="6">
        <f>IF(G43="","",RANK(G43,$G$42:$G$47,1))</f>
        <v>5</v>
      </c>
    </row>
    <row r="44" spans="1:8" ht="15" customHeight="1">
      <c r="A44" s="135" t="s">
        <v>167</v>
      </c>
      <c r="B44" s="136"/>
      <c r="C44" s="136"/>
      <c r="D44" s="137"/>
      <c r="E44" s="8">
        <v>125</v>
      </c>
      <c r="F44" s="5">
        <f>IF(SUM(G18,G24,G30,G36)=0,"",SUM(G18,G24,G30,G36))</f>
        <v>0.028472222222222225</v>
      </c>
      <c r="G44" s="5">
        <f t="shared" si="3"/>
        <v>0.019618055555555555</v>
      </c>
      <c r="H44" s="6">
        <f>IF(G44="","",RANK(G44,$G$42:$G$47,1))</f>
        <v>2</v>
      </c>
    </row>
    <row r="45" spans="1:8" ht="15" customHeight="1">
      <c r="A45" s="91"/>
      <c r="B45" s="45"/>
      <c r="C45" s="45"/>
      <c r="D45" s="46"/>
      <c r="E45" s="8">
        <v>126</v>
      </c>
      <c r="F45" s="5">
        <f>IF(SUM(G19,G25,G31,G37)=0,"",SUM(G19,G25,G31,G37))</f>
        <v>0.036006944444444446</v>
      </c>
      <c r="G45" s="5">
        <f>IF(F45="","",F45-MAX(G19,G25,G31,G37))</f>
        <v>0.018645833333333334</v>
      </c>
      <c r="H45" s="6">
        <f>IF(G45="","",RANK(G45,$G$42:$G$47,1))</f>
        <v>1</v>
      </c>
    </row>
    <row r="46" spans="1:8" ht="15" customHeight="1">
      <c r="A46" s="91"/>
      <c r="B46" s="45"/>
      <c r="C46" s="45"/>
      <c r="D46" s="46"/>
      <c r="E46" s="8">
        <v>127</v>
      </c>
      <c r="F46" s="5">
        <f>IF(SUM(G20,G26,G32,G38)=0,"",SUM(G20,G26,G32,G38))</f>
        <v>0.030000000000000002</v>
      </c>
      <c r="G46" s="5">
        <f t="shared" si="3"/>
        <v>0.021770833333333336</v>
      </c>
      <c r="H46" s="6">
        <f>IF(G46="","",RANK(G46,$G$42:$G$47,1))</f>
        <v>4</v>
      </c>
    </row>
    <row r="47" spans="1:8" ht="15" customHeight="1">
      <c r="A47" s="93"/>
      <c r="B47" s="49"/>
      <c r="C47" s="49"/>
      <c r="D47" s="50"/>
      <c r="E47" s="8">
        <v>135</v>
      </c>
      <c r="F47" s="5">
        <f>IF(SUM(G21,G27,G33,G39)=0,"",SUM(G21,G27,G33,G39))</f>
        <v>0.030046296296296293</v>
      </c>
      <c r="G47" s="5">
        <f t="shared" si="3"/>
        <v>0.02159722222222222</v>
      </c>
      <c r="H47" s="6">
        <f>IF(G47="","",RANK(G47,$G$42:$G$47,1))</f>
        <v>3</v>
      </c>
    </row>
    <row r="48" ht="15" customHeight="1"/>
    <row r="49" ht="15" customHeight="1">
      <c r="A49" s="10" t="s">
        <v>38</v>
      </c>
    </row>
    <row r="50" ht="15" customHeight="1"/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hidden="1"/>
    <row r="57" ht="14.25" hidden="1"/>
    <row r="58" ht="14.25" hidden="1"/>
    <row r="59" ht="14.25" hidden="1"/>
  </sheetData>
  <sheetProtection password="DA94" sheet="1" objects="1" scenarios="1" selectLockedCells="1" selectUnlockedCells="1"/>
  <mergeCells count="9">
    <mergeCell ref="F40:G40"/>
    <mergeCell ref="H40:H41"/>
    <mergeCell ref="A42:D42"/>
    <mergeCell ref="A43:D43"/>
    <mergeCell ref="A44:D44"/>
    <mergeCell ref="E40:E41"/>
    <mergeCell ref="A14:A15"/>
    <mergeCell ref="B14:B15"/>
    <mergeCell ref="C14:C15"/>
  </mergeCells>
  <printOptions/>
  <pageMargins left="0.5208333333333334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workbookViewId="0" topLeftCell="A1">
      <selection activeCell="A1" sqref="A1:IV16384"/>
    </sheetView>
  </sheetViews>
  <sheetFormatPr defaultColWidth="0" defaultRowHeight="14.25" zeroHeight="1"/>
  <cols>
    <col min="1" max="1" width="20.625" style="10" customWidth="1"/>
    <col min="2" max="3" width="8.625" style="22" customWidth="1"/>
    <col min="4" max="4" width="10.00390625" style="22" customWidth="1"/>
    <col min="5" max="5" width="10.00390625" style="37" customWidth="1"/>
    <col min="6" max="7" width="10.00390625" style="22" customWidth="1"/>
    <col min="8" max="8" width="10.50390625" style="22" customWidth="1"/>
    <col min="9" max="9" width="7.125" style="22" customWidth="1"/>
    <col min="10" max="16384" width="0" style="22" hidden="1" customWidth="1"/>
  </cols>
  <sheetData>
    <row r="1" spans="1:9" ht="15" customHeight="1">
      <c r="A1" s="110" t="s">
        <v>84</v>
      </c>
      <c r="B1" s="110"/>
      <c r="C1" s="110"/>
      <c r="D1" s="110"/>
      <c r="E1" s="110"/>
      <c r="F1" s="110"/>
      <c r="G1" s="110"/>
      <c r="H1" s="110"/>
      <c r="I1" s="110"/>
    </row>
    <row r="2" spans="1:9" ht="1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</row>
    <row r="4" ht="15" customHeight="1"/>
    <row r="5" spans="2:6" ht="15" customHeight="1">
      <c r="B5" s="22" t="s">
        <v>65</v>
      </c>
      <c r="C5" s="24" t="s">
        <v>64</v>
      </c>
      <c r="D5" s="24"/>
      <c r="E5" s="24"/>
      <c r="F5" s="24"/>
    </row>
    <row r="6" spans="1:9" ht="15" customHeight="1">
      <c r="A6" s="24" t="s">
        <v>61</v>
      </c>
      <c r="B6" s="24"/>
      <c r="C6" s="24"/>
      <c r="D6" s="24"/>
      <c r="E6" s="24"/>
      <c r="F6" s="24"/>
      <c r="G6" s="24"/>
      <c r="H6" s="24"/>
      <c r="I6" s="24"/>
    </row>
    <row r="7" spans="1:9" ht="15" customHeight="1">
      <c r="A7" s="14"/>
      <c r="B7" s="21"/>
      <c r="C7" s="21"/>
      <c r="D7" s="21"/>
      <c r="E7" s="38"/>
      <c r="F7" s="21"/>
      <c r="G7" s="21"/>
      <c r="H7" s="21"/>
      <c r="I7" s="21"/>
    </row>
    <row r="8" spans="1:9" ht="15" customHeight="1">
      <c r="A8" s="38" t="s">
        <v>55</v>
      </c>
      <c r="B8" s="38"/>
      <c r="C8" s="21"/>
      <c r="D8" s="21"/>
      <c r="E8" s="38"/>
      <c r="F8" s="111" t="s">
        <v>94</v>
      </c>
      <c r="G8" s="111"/>
      <c r="H8" s="111"/>
      <c r="I8" s="21"/>
    </row>
    <row r="9" spans="1:9" ht="15" customHeight="1">
      <c r="A9" s="38" t="s">
        <v>56</v>
      </c>
      <c r="B9" s="38"/>
      <c r="C9" s="21"/>
      <c r="D9" s="21"/>
      <c r="E9" s="38"/>
      <c r="G9" s="38" t="s">
        <v>193</v>
      </c>
      <c r="H9" s="38"/>
      <c r="I9" s="21"/>
    </row>
    <row r="10" spans="1:9" ht="15" customHeight="1">
      <c r="A10" s="38" t="s">
        <v>57</v>
      </c>
      <c r="B10" s="38"/>
      <c r="C10" s="21"/>
      <c r="D10" s="21"/>
      <c r="E10" s="38"/>
      <c r="F10" s="111" t="s">
        <v>128</v>
      </c>
      <c r="G10" s="111"/>
      <c r="H10" s="52" t="s">
        <v>99</v>
      </c>
      <c r="I10" s="21"/>
    </row>
    <row r="11" spans="1:9" ht="15" customHeight="1">
      <c r="A11" s="38" t="s">
        <v>58</v>
      </c>
      <c r="B11" s="38"/>
      <c r="C11" s="21"/>
      <c r="D11" s="21"/>
      <c r="E11" s="38"/>
      <c r="F11" s="111" t="s">
        <v>141</v>
      </c>
      <c r="G11" s="111"/>
      <c r="H11" s="111"/>
      <c r="I11" s="21"/>
    </row>
    <row r="12" spans="1:9" ht="15" customHeight="1">
      <c r="A12" s="38" t="s">
        <v>59</v>
      </c>
      <c r="B12" s="38"/>
      <c r="C12" s="21"/>
      <c r="D12" s="21"/>
      <c r="E12" s="38"/>
      <c r="F12" s="21"/>
      <c r="G12" s="21" t="s">
        <v>139</v>
      </c>
      <c r="H12" s="21"/>
      <c r="I12" s="21"/>
    </row>
    <row r="13" spans="1:9" ht="15" customHeight="1">
      <c r="A13" s="14"/>
      <c r="B13" s="21"/>
      <c r="C13" s="21"/>
      <c r="D13" s="21" t="s">
        <v>79</v>
      </c>
      <c r="E13" s="38"/>
      <c r="F13" s="21"/>
      <c r="G13" s="21"/>
      <c r="H13" s="21"/>
      <c r="I13" s="21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104</v>
      </c>
      <c r="B16" s="4" t="s">
        <v>123</v>
      </c>
      <c r="C16" s="6">
        <v>117</v>
      </c>
      <c r="D16" s="6">
        <v>25</v>
      </c>
      <c r="E16" s="113">
        <v>0.004340277777777778</v>
      </c>
      <c r="F16" s="95">
        <v>0.021354166666666664</v>
      </c>
      <c r="G16" s="95">
        <f>IF(F16="","",F16-E16)</f>
        <v>0.017013888888888884</v>
      </c>
      <c r="H16" s="4">
        <f>IF(G16="","",RANK(G16,$G$16:$G$39,1))</f>
        <v>19</v>
      </c>
    </row>
    <row r="17" spans="1:8" ht="15" customHeight="1">
      <c r="A17" s="88" t="s">
        <v>274</v>
      </c>
      <c r="B17" s="7" t="s">
        <v>125</v>
      </c>
      <c r="C17" s="6">
        <v>121</v>
      </c>
      <c r="D17" s="6">
        <f>D16+1</f>
        <v>26</v>
      </c>
      <c r="E17" s="113">
        <v>0.004513888888888889</v>
      </c>
      <c r="F17" s="95">
        <v>0.017280092592592593</v>
      </c>
      <c r="G17" s="95">
        <f aca="true" t="shared" si="0" ref="G17:G39">IF(F17="","",F17-E17)</f>
        <v>0.012766203703703703</v>
      </c>
      <c r="H17" s="4">
        <f aca="true" t="shared" si="1" ref="H17:H39">IF(G17="","",RANK(G17,$G$16:$G$39,1))</f>
        <v>7</v>
      </c>
    </row>
    <row r="18" spans="1:8" ht="15" customHeight="1">
      <c r="A18" s="88" t="s">
        <v>138</v>
      </c>
      <c r="B18" s="7" t="s">
        <v>123</v>
      </c>
      <c r="C18" s="6">
        <v>125</v>
      </c>
      <c r="D18" s="6">
        <f aca="true" t="shared" si="2" ref="D18:D39">D17+1</f>
        <v>27</v>
      </c>
      <c r="E18" s="113">
        <v>0.0046875</v>
      </c>
      <c r="F18" s="95">
        <v>0.018391203703703705</v>
      </c>
      <c r="G18" s="95">
        <f t="shared" si="0"/>
        <v>0.013703703703703704</v>
      </c>
      <c r="H18" s="4">
        <f t="shared" si="1"/>
        <v>9</v>
      </c>
    </row>
    <row r="19" spans="1:8" ht="15" customHeight="1">
      <c r="A19" s="88" t="s">
        <v>163</v>
      </c>
      <c r="B19" s="4" t="s">
        <v>123</v>
      </c>
      <c r="C19" s="6">
        <v>126</v>
      </c>
      <c r="D19" s="6">
        <f t="shared" si="2"/>
        <v>28</v>
      </c>
      <c r="E19" s="113">
        <v>0.004861111111111111</v>
      </c>
      <c r="F19" s="194" t="s">
        <v>355</v>
      </c>
      <c r="G19" s="195">
        <v>0.020833333333333332</v>
      </c>
      <c r="H19" s="4">
        <f t="shared" si="1"/>
        <v>22</v>
      </c>
    </row>
    <row r="20" spans="1:8" ht="15" customHeight="1">
      <c r="A20" s="88" t="s">
        <v>258</v>
      </c>
      <c r="B20" s="8" t="s">
        <v>218</v>
      </c>
      <c r="C20" s="4">
        <v>127</v>
      </c>
      <c r="D20" s="6">
        <f t="shared" si="2"/>
        <v>29</v>
      </c>
      <c r="E20" s="113">
        <v>0.0050347222222222225</v>
      </c>
      <c r="F20" s="95">
        <v>0.016967592592592593</v>
      </c>
      <c r="G20" s="120">
        <f t="shared" si="0"/>
        <v>0.011932870370370371</v>
      </c>
      <c r="H20" s="4">
        <f t="shared" si="1"/>
        <v>5</v>
      </c>
    </row>
    <row r="21" spans="1:8" ht="15" customHeight="1">
      <c r="A21" s="88" t="s">
        <v>310</v>
      </c>
      <c r="B21" s="8" t="s">
        <v>276</v>
      </c>
      <c r="C21" s="4">
        <v>135</v>
      </c>
      <c r="D21" s="6">
        <f t="shared" si="2"/>
        <v>30</v>
      </c>
      <c r="E21" s="113">
        <v>0.005208333333333333</v>
      </c>
      <c r="F21" s="95">
        <v>0.015659722222222224</v>
      </c>
      <c r="G21" s="95">
        <f t="shared" si="0"/>
        <v>0.010451388888888892</v>
      </c>
      <c r="H21" s="4">
        <f t="shared" si="1"/>
        <v>2</v>
      </c>
    </row>
    <row r="22" spans="1:8" ht="15" customHeight="1">
      <c r="A22" s="88" t="s">
        <v>332</v>
      </c>
      <c r="B22" s="4" t="s">
        <v>124</v>
      </c>
      <c r="C22" s="6">
        <v>117</v>
      </c>
      <c r="D22" s="6">
        <f t="shared" si="2"/>
        <v>31</v>
      </c>
      <c r="E22" s="113">
        <v>0.005381944444444445</v>
      </c>
      <c r="F22" s="95">
        <v>0.01915509259259259</v>
      </c>
      <c r="G22" s="95">
        <f t="shared" si="0"/>
        <v>0.013773148148148145</v>
      </c>
      <c r="H22" s="4">
        <f t="shared" si="1"/>
        <v>10</v>
      </c>
    </row>
    <row r="23" spans="1:8" ht="15" customHeight="1">
      <c r="A23" s="88" t="s">
        <v>275</v>
      </c>
      <c r="B23" s="8" t="s">
        <v>276</v>
      </c>
      <c r="C23" s="6">
        <v>121</v>
      </c>
      <c r="D23" s="6">
        <f t="shared" si="2"/>
        <v>32</v>
      </c>
      <c r="E23" s="113">
        <v>0.005555555555555556</v>
      </c>
      <c r="F23" s="194" t="s">
        <v>355</v>
      </c>
      <c r="G23" s="195">
        <v>0.024999999999999998</v>
      </c>
      <c r="H23" s="4">
        <f t="shared" si="1"/>
        <v>23</v>
      </c>
    </row>
    <row r="24" spans="1:8" ht="15" customHeight="1">
      <c r="A24" s="88" t="s">
        <v>235</v>
      </c>
      <c r="B24" s="7" t="s">
        <v>126</v>
      </c>
      <c r="C24" s="6">
        <v>125</v>
      </c>
      <c r="D24" s="6">
        <f t="shared" si="2"/>
        <v>33</v>
      </c>
      <c r="E24" s="113">
        <v>0.005729166666666667</v>
      </c>
      <c r="F24" s="95">
        <v>0.01826388888888889</v>
      </c>
      <c r="G24" s="95">
        <f t="shared" si="0"/>
        <v>0.012534722222222221</v>
      </c>
      <c r="H24" s="4">
        <f t="shared" si="1"/>
        <v>6</v>
      </c>
    </row>
    <row r="25" spans="1:8" ht="15" customHeight="1">
      <c r="A25" s="88" t="s">
        <v>289</v>
      </c>
      <c r="B25" s="8" t="s">
        <v>123</v>
      </c>
      <c r="C25" s="6">
        <v>126</v>
      </c>
      <c r="D25" s="6">
        <f t="shared" si="2"/>
        <v>34</v>
      </c>
      <c r="E25" s="113">
        <v>0.005902777777777778</v>
      </c>
      <c r="F25" s="194" t="s">
        <v>355</v>
      </c>
      <c r="G25" s="195">
        <v>0.020335648148148148</v>
      </c>
      <c r="H25" s="4">
        <f t="shared" si="1"/>
        <v>21</v>
      </c>
    </row>
    <row r="26" spans="1:8" ht="15" customHeight="1">
      <c r="A26" s="88" t="s">
        <v>259</v>
      </c>
      <c r="B26" s="7" t="s">
        <v>219</v>
      </c>
      <c r="C26" s="4">
        <v>127</v>
      </c>
      <c r="D26" s="6">
        <f t="shared" si="2"/>
        <v>35</v>
      </c>
      <c r="E26" s="113">
        <v>0.006076388888888889</v>
      </c>
      <c r="F26" s="95">
        <v>0.020162037037037037</v>
      </c>
      <c r="G26" s="95">
        <f t="shared" si="0"/>
        <v>0.01408564814814815</v>
      </c>
      <c r="H26" s="4">
        <f t="shared" si="1"/>
        <v>12</v>
      </c>
    </row>
    <row r="27" spans="1:8" ht="15" customHeight="1">
      <c r="A27" s="88" t="s">
        <v>311</v>
      </c>
      <c r="B27" s="8" t="s">
        <v>136</v>
      </c>
      <c r="C27" s="4">
        <v>135</v>
      </c>
      <c r="D27" s="6">
        <f t="shared" si="2"/>
        <v>36</v>
      </c>
      <c r="E27" s="113">
        <v>0.0062499999999999995</v>
      </c>
      <c r="F27" s="95">
        <v>0.017847222222222223</v>
      </c>
      <c r="G27" s="95">
        <f t="shared" si="0"/>
        <v>0.011597222222222224</v>
      </c>
      <c r="H27" s="4">
        <f t="shared" si="1"/>
        <v>4</v>
      </c>
    </row>
    <row r="28" spans="1:8" ht="15" customHeight="1">
      <c r="A28" s="88" t="s">
        <v>333</v>
      </c>
      <c r="B28" s="4" t="s">
        <v>124</v>
      </c>
      <c r="C28" s="6">
        <v>117</v>
      </c>
      <c r="D28" s="6">
        <f t="shared" si="2"/>
        <v>37</v>
      </c>
      <c r="E28" s="113">
        <v>0.006423611111111112</v>
      </c>
      <c r="F28" s="95">
        <v>0.02290509259259259</v>
      </c>
      <c r="G28" s="95">
        <f t="shared" si="0"/>
        <v>0.01648148148148148</v>
      </c>
      <c r="H28" s="4">
        <f t="shared" si="1"/>
        <v>17</v>
      </c>
    </row>
    <row r="29" spans="1:8" ht="15" customHeight="1">
      <c r="A29" s="88" t="s">
        <v>277</v>
      </c>
      <c r="B29" s="42" t="s">
        <v>219</v>
      </c>
      <c r="C29" s="6">
        <v>121</v>
      </c>
      <c r="D29" s="6">
        <f t="shared" si="2"/>
        <v>38</v>
      </c>
      <c r="E29" s="113">
        <v>0.006597222222222222</v>
      </c>
      <c r="F29" s="194" t="s">
        <v>355</v>
      </c>
      <c r="G29" s="195">
        <v>0.027777777777777776</v>
      </c>
      <c r="H29" s="4">
        <f t="shared" si="1"/>
        <v>24</v>
      </c>
    </row>
    <row r="30" spans="1:8" ht="15" customHeight="1">
      <c r="A30" s="88" t="s">
        <v>272</v>
      </c>
      <c r="B30" s="7" t="s">
        <v>126</v>
      </c>
      <c r="C30" s="6">
        <v>125</v>
      </c>
      <c r="D30" s="6">
        <f t="shared" si="2"/>
        <v>39</v>
      </c>
      <c r="E30" s="113">
        <v>0.0067708333333333336</v>
      </c>
      <c r="F30" s="95">
        <v>0.020949074074074075</v>
      </c>
      <c r="G30" s="95">
        <f t="shared" si="0"/>
        <v>0.014178240740740741</v>
      </c>
      <c r="H30" s="4">
        <f t="shared" si="1"/>
        <v>13</v>
      </c>
    </row>
    <row r="31" spans="1:8" ht="15" customHeight="1">
      <c r="A31" s="88" t="s">
        <v>164</v>
      </c>
      <c r="B31" s="4" t="s">
        <v>126</v>
      </c>
      <c r="C31" s="6">
        <v>126</v>
      </c>
      <c r="D31" s="6">
        <f t="shared" si="2"/>
        <v>40</v>
      </c>
      <c r="E31" s="113">
        <v>0.006944444444444444</v>
      </c>
      <c r="F31" s="95">
        <v>0.022858796296296294</v>
      </c>
      <c r="G31" s="95">
        <f t="shared" si="0"/>
        <v>0.01591435185185185</v>
      </c>
      <c r="H31" s="4">
        <f t="shared" si="1"/>
        <v>16</v>
      </c>
    </row>
    <row r="32" spans="1:8" ht="15" customHeight="1">
      <c r="A32" s="88" t="s">
        <v>260</v>
      </c>
      <c r="B32" s="7" t="s">
        <v>136</v>
      </c>
      <c r="C32" s="6">
        <v>127</v>
      </c>
      <c r="D32" s="6">
        <f t="shared" si="2"/>
        <v>41</v>
      </c>
      <c r="E32" s="113">
        <v>0.007118055555555555</v>
      </c>
      <c r="F32" s="95">
        <v>0.023738425925925923</v>
      </c>
      <c r="G32" s="95">
        <f t="shared" si="0"/>
        <v>0.01662037037037037</v>
      </c>
      <c r="H32" s="4">
        <f t="shared" si="1"/>
        <v>18</v>
      </c>
    </row>
    <row r="33" spans="1:8" ht="15" customHeight="1">
      <c r="A33" s="88" t="s">
        <v>111</v>
      </c>
      <c r="B33" s="8" t="s">
        <v>125</v>
      </c>
      <c r="C33" s="4">
        <v>135</v>
      </c>
      <c r="D33" s="6">
        <f t="shared" si="2"/>
        <v>42</v>
      </c>
      <c r="E33" s="113">
        <v>0.007291666666666666</v>
      </c>
      <c r="F33" s="95">
        <v>0.01605324074074074</v>
      </c>
      <c r="G33" s="95">
        <f t="shared" si="0"/>
        <v>0.008761574074074074</v>
      </c>
      <c r="H33" s="4">
        <f t="shared" si="1"/>
        <v>1</v>
      </c>
    </row>
    <row r="34" spans="1:8" ht="15" customHeight="1">
      <c r="A34" s="88" t="s">
        <v>334</v>
      </c>
      <c r="B34" s="4" t="s">
        <v>136</v>
      </c>
      <c r="C34" s="6">
        <v>117</v>
      </c>
      <c r="D34" s="6">
        <f t="shared" si="2"/>
        <v>43</v>
      </c>
      <c r="E34" s="113">
        <v>0.007465277777777778</v>
      </c>
      <c r="F34" s="95">
        <v>0.025439814814814814</v>
      </c>
      <c r="G34" s="95">
        <f t="shared" si="0"/>
        <v>0.017974537037037035</v>
      </c>
      <c r="H34" s="4">
        <f t="shared" si="1"/>
        <v>20</v>
      </c>
    </row>
    <row r="35" spans="1:8" ht="15" customHeight="1">
      <c r="A35" s="88" t="s">
        <v>278</v>
      </c>
      <c r="B35" s="42" t="s">
        <v>219</v>
      </c>
      <c r="C35" s="4">
        <v>121</v>
      </c>
      <c r="D35" s="6">
        <f t="shared" si="2"/>
        <v>44</v>
      </c>
      <c r="E35" s="113">
        <v>0.007638888888888889</v>
      </c>
      <c r="F35" s="95">
        <v>0.02074074074074074</v>
      </c>
      <c r="G35" s="95">
        <f t="shared" si="0"/>
        <v>0.01310185185185185</v>
      </c>
      <c r="H35" s="4">
        <f t="shared" si="1"/>
        <v>8</v>
      </c>
    </row>
    <row r="36" spans="1:8" ht="15" customHeight="1">
      <c r="A36" s="88" t="s">
        <v>236</v>
      </c>
      <c r="B36" s="7" t="s">
        <v>126</v>
      </c>
      <c r="C36" s="6">
        <v>125</v>
      </c>
      <c r="D36" s="6">
        <f t="shared" si="2"/>
        <v>45</v>
      </c>
      <c r="E36" s="113">
        <v>0.0078125</v>
      </c>
      <c r="F36" s="95">
        <v>0.021851851851851848</v>
      </c>
      <c r="G36" s="95">
        <f t="shared" si="0"/>
        <v>0.014039351851851848</v>
      </c>
      <c r="H36" s="4">
        <f t="shared" si="1"/>
        <v>11</v>
      </c>
    </row>
    <row r="37" spans="1:8" ht="15" customHeight="1">
      <c r="A37" s="88" t="s">
        <v>290</v>
      </c>
      <c r="B37" s="4" t="s">
        <v>127</v>
      </c>
      <c r="C37" s="6">
        <v>126</v>
      </c>
      <c r="D37" s="6">
        <f t="shared" si="2"/>
        <v>46</v>
      </c>
      <c r="E37" s="113">
        <v>0.007986111111111112</v>
      </c>
      <c r="F37" s="95">
        <v>0.022604166666666665</v>
      </c>
      <c r="G37" s="95">
        <f t="shared" si="0"/>
        <v>0.014618055555555553</v>
      </c>
      <c r="H37" s="4">
        <f t="shared" si="1"/>
        <v>14</v>
      </c>
    </row>
    <row r="38" spans="1:8" ht="15" customHeight="1">
      <c r="A38" s="88" t="s">
        <v>173</v>
      </c>
      <c r="B38" s="7" t="s">
        <v>124</v>
      </c>
      <c r="C38" s="4">
        <v>127</v>
      </c>
      <c r="D38" s="6">
        <f t="shared" si="2"/>
        <v>47</v>
      </c>
      <c r="E38" s="113">
        <v>0.008159722222222223</v>
      </c>
      <c r="F38" s="95">
        <v>0.01925925925925926</v>
      </c>
      <c r="G38" s="95">
        <f t="shared" si="0"/>
        <v>0.011099537037037038</v>
      </c>
      <c r="H38" s="4">
        <f t="shared" si="1"/>
        <v>3</v>
      </c>
    </row>
    <row r="39" spans="1:9" ht="15" customHeight="1">
      <c r="A39" s="88" t="s">
        <v>312</v>
      </c>
      <c r="B39" s="8" t="s">
        <v>136</v>
      </c>
      <c r="C39" s="6">
        <v>135</v>
      </c>
      <c r="D39" s="6">
        <f t="shared" si="2"/>
        <v>48</v>
      </c>
      <c r="E39" s="114">
        <v>0.008333333333333333</v>
      </c>
      <c r="F39" s="95">
        <v>0.0234375</v>
      </c>
      <c r="G39" s="95">
        <f t="shared" si="0"/>
        <v>0.015104166666666667</v>
      </c>
      <c r="H39" s="4">
        <f t="shared" si="1"/>
        <v>15</v>
      </c>
      <c r="I39" s="115"/>
    </row>
    <row r="40" spans="1:8" ht="15" customHeight="1">
      <c r="A40" s="89"/>
      <c r="B40" s="43"/>
      <c r="C40" s="43"/>
      <c r="D40" s="44"/>
      <c r="E40" s="131" t="s">
        <v>4</v>
      </c>
      <c r="F40" s="138" t="s">
        <v>27</v>
      </c>
      <c r="G40" s="139"/>
      <c r="H40" s="131" t="s">
        <v>25</v>
      </c>
    </row>
    <row r="41" spans="1:8" ht="15" customHeight="1">
      <c r="A41" s="91"/>
      <c r="B41" s="45"/>
      <c r="C41" s="45"/>
      <c r="D41" s="46"/>
      <c r="E41" s="132"/>
      <c r="F41" s="47" t="s">
        <v>26</v>
      </c>
      <c r="G41" s="47" t="s">
        <v>28</v>
      </c>
      <c r="H41" s="132"/>
    </row>
    <row r="42" spans="1:8" ht="15" customHeight="1">
      <c r="A42" s="135" t="s">
        <v>30</v>
      </c>
      <c r="B42" s="136"/>
      <c r="C42" s="136"/>
      <c r="D42" s="137"/>
      <c r="E42" s="7">
        <v>117</v>
      </c>
      <c r="F42" s="5">
        <f>IF(SUM(G16,G22,G28,G34)=0,"",SUM(G16,G22,G28,G34))</f>
        <v>0.06524305555555554</v>
      </c>
      <c r="G42" s="5">
        <f aca="true" t="shared" si="3" ref="G42:G47">IF(F42="","",F42-MAX(G16,G22,G28,G34))</f>
        <v>0.0472685185185185</v>
      </c>
      <c r="H42" s="6">
        <f aca="true" t="shared" si="4" ref="H42:H47">IF(G42="","",RANK(G42,$G$42:$G$47,1))</f>
        <v>4</v>
      </c>
    </row>
    <row r="43" spans="1:8" ht="15" customHeight="1">
      <c r="A43" s="135" t="s">
        <v>41</v>
      </c>
      <c r="B43" s="136"/>
      <c r="C43" s="136"/>
      <c r="D43" s="137"/>
      <c r="E43" s="121">
        <v>121</v>
      </c>
      <c r="F43" s="5">
        <f>IF(SUM(G17,G23,G29,G35)=0,"",SUM(G17,G23,G29,G35))</f>
        <v>0.07864583333333333</v>
      </c>
      <c r="G43" s="5">
        <f t="shared" si="3"/>
        <v>0.050868055555555555</v>
      </c>
      <c r="H43" s="6">
        <f t="shared" si="4"/>
        <v>5</v>
      </c>
    </row>
    <row r="44" spans="1:8" ht="15" customHeight="1">
      <c r="A44" s="135" t="s">
        <v>167</v>
      </c>
      <c r="B44" s="136"/>
      <c r="C44" s="136"/>
      <c r="D44" s="137"/>
      <c r="E44" s="8">
        <v>125</v>
      </c>
      <c r="F44" s="5">
        <f>IF(SUM(G18,G24,G30,G36)=0,"",SUM(G18,G24,G30,G36))</f>
        <v>0.054456018518518515</v>
      </c>
      <c r="G44" s="5">
        <f t="shared" si="3"/>
        <v>0.04027777777777777</v>
      </c>
      <c r="H44" s="6">
        <f t="shared" si="4"/>
        <v>3</v>
      </c>
    </row>
    <row r="45" spans="1:8" ht="15" customHeight="1">
      <c r="A45" s="91"/>
      <c r="B45" s="45"/>
      <c r="C45" s="45"/>
      <c r="D45" s="46"/>
      <c r="E45" s="121">
        <v>126</v>
      </c>
      <c r="F45" s="5">
        <f>IF(SUM(G19,G25,G31,G37)=0,"",SUM(G19,G25,G31,G37))</f>
        <v>0.07170138888888888</v>
      </c>
      <c r="G45" s="5">
        <f t="shared" si="3"/>
        <v>0.050868055555555555</v>
      </c>
      <c r="H45" s="6">
        <f t="shared" si="4"/>
        <v>5</v>
      </c>
    </row>
    <row r="46" spans="1:8" ht="15" customHeight="1">
      <c r="A46" s="91"/>
      <c r="B46" s="45"/>
      <c r="C46" s="45"/>
      <c r="D46" s="46"/>
      <c r="E46" s="8">
        <v>127</v>
      </c>
      <c r="F46" s="5">
        <f>IF(SUM(G20,G26,G32,G38)=0,"",SUM(G20,G26,G32,G38))</f>
        <v>0.05373842592592593</v>
      </c>
      <c r="G46" s="5">
        <f t="shared" si="3"/>
        <v>0.037118055555555564</v>
      </c>
      <c r="H46" s="6">
        <f t="shared" si="4"/>
        <v>2</v>
      </c>
    </row>
    <row r="47" spans="1:8" ht="15" customHeight="1">
      <c r="A47" s="93"/>
      <c r="B47" s="49"/>
      <c r="C47" s="49"/>
      <c r="D47" s="50"/>
      <c r="E47" s="8">
        <v>135</v>
      </c>
      <c r="F47" s="5">
        <f>IF(SUM(G21,G27,G33,G39)=0,"",SUM(G21,G27,G33,G39))</f>
        <v>0.04591435185185186</v>
      </c>
      <c r="G47" s="5">
        <f t="shared" si="3"/>
        <v>0.03081018518518519</v>
      </c>
      <c r="H47" s="6">
        <f t="shared" si="4"/>
        <v>1</v>
      </c>
    </row>
    <row r="48" ht="15" customHeight="1"/>
    <row r="49" ht="15" customHeight="1">
      <c r="A49" s="10" t="s">
        <v>38</v>
      </c>
    </row>
    <row r="50" ht="15" customHeight="1"/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hidden="1"/>
    <row r="57" ht="14.25" hidden="1"/>
    <row r="58" ht="14.25" hidden="1"/>
    <row r="59" ht="14.25" hidden="1"/>
  </sheetData>
  <sheetProtection password="DA94" sheet="1" objects="1" scenarios="1" selectLockedCells="1" selectUnlockedCells="1"/>
  <mergeCells count="9">
    <mergeCell ref="F40:G40"/>
    <mergeCell ref="H40:H41"/>
    <mergeCell ref="A42:D42"/>
    <mergeCell ref="A43:D43"/>
    <mergeCell ref="A44:D44"/>
    <mergeCell ref="E40:E41"/>
    <mergeCell ref="A14:A15"/>
    <mergeCell ref="B14:B15"/>
    <mergeCell ref="C14:C15"/>
  </mergeCells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tabSelected="1" workbookViewId="0" topLeftCell="A19">
      <selection activeCell="A19" sqref="A1:IV16384"/>
    </sheetView>
  </sheetViews>
  <sheetFormatPr defaultColWidth="0" defaultRowHeight="14.25" zeroHeight="1"/>
  <cols>
    <col min="1" max="1" width="20.625" style="10" customWidth="1"/>
    <col min="2" max="3" width="8.625" style="22" customWidth="1"/>
    <col min="4" max="4" width="9.625" style="22" customWidth="1"/>
    <col min="5" max="5" width="9.625" style="37" customWidth="1"/>
    <col min="6" max="6" width="10.00390625" style="22" customWidth="1"/>
    <col min="7" max="7" width="9.625" style="22" customWidth="1"/>
    <col min="8" max="8" width="10.25390625" style="22" customWidth="1"/>
    <col min="9" max="9" width="9.25390625" style="22" customWidth="1"/>
    <col min="10" max="16384" width="0" style="22" hidden="1" customWidth="1"/>
  </cols>
  <sheetData>
    <row r="1" spans="1:9" ht="15" customHeight="1">
      <c r="A1" s="110" t="s">
        <v>86</v>
      </c>
      <c r="B1" s="110"/>
      <c r="C1" s="110"/>
      <c r="D1" s="110"/>
      <c r="E1" s="110"/>
      <c r="F1" s="110"/>
      <c r="G1" s="110"/>
      <c r="H1" s="110"/>
      <c r="I1" s="110"/>
    </row>
    <row r="2" spans="1:9" ht="1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</row>
    <row r="4" ht="15" customHeight="1"/>
    <row r="5" spans="3:6" ht="15" customHeight="1">
      <c r="C5" s="24" t="s">
        <v>37</v>
      </c>
      <c r="D5" s="24"/>
      <c r="E5" s="24"/>
      <c r="F5" s="24"/>
    </row>
    <row r="6" spans="1:9" ht="15" customHeight="1">
      <c r="A6" s="24" t="s">
        <v>85</v>
      </c>
      <c r="B6" s="24"/>
      <c r="C6" s="24"/>
      <c r="D6" s="24"/>
      <c r="E6" s="24"/>
      <c r="F6" s="24"/>
      <c r="G6" s="24"/>
      <c r="H6" s="24"/>
      <c r="I6" s="24"/>
    </row>
    <row r="7" spans="1:9" ht="15" customHeight="1">
      <c r="A7" s="14"/>
      <c r="B7" s="21"/>
      <c r="C7" s="21"/>
      <c r="D7" s="21"/>
      <c r="E7" s="38"/>
      <c r="F7" s="21"/>
      <c r="G7" s="21"/>
      <c r="H7" s="21"/>
      <c r="I7" s="21"/>
    </row>
    <row r="8" spans="1:9" ht="15" customHeight="1">
      <c r="A8" s="87" t="s">
        <v>8</v>
      </c>
      <c r="B8" s="21"/>
      <c r="C8" s="21"/>
      <c r="D8" s="21"/>
      <c r="E8" s="38"/>
      <c r="F8" s="111" t="s">
        <v>93</v>
      </c>
      <c r="G8" s="111"/>
      <c r="H8" s="111"/>
      <c r="I8" s="21"/>
    </row>
    <row r="9" spans="1:9" ht="15" customHeight="1">
      <c r="A9" s="87" t="s">
        <v>31</v>
      </c>
      <c r="B9" s="21"/>
      <c r="C9" s="21"/>
      <c r="D9" s="21"/>
      <c r="E9" s="38"/>
      <c r="G9" s="38" t="s">
        <v>193</v>
      </c>
      <c r="H9" s="38"/>
      <c r="I9" s="21"/>
    </row>
    <row r="10" spans="1:9" ht="15" customHeight="1">
      <c r="A10" s="87" t="s">
        <v>32</v>
      </c>
      <c r="B10" s="21"/>
      <c r="C10" s="21"/>
      <c r="D10" s="21"/>
      <c r="E10" s="38"/>
      <c r="F10" s="111" t="s">
        <v>92</v>
      </c>
      <c r="G10" s="111"/>
      <c r="H10" s="52" t="s">
        <v>100</v>
      </c>
      <c r="I10" s="21"/>
    </row>
    <row r="11" spans="1:9" ht="15" customHeight="1">
      <c r="A11" s="87" t="s">
        <v>33</v>
      </c>
      <c r="B11" s="21"/>
      <c r="C11" s="21"/>
      <c r="D11" s="21"/>
      <c r="E11" s="38"/>
      <c r="F11" s="111" t="s">
        <v>143</v>
      </c>
      <c r="G11" s="111"/>
      <c r="H11" s="111"/>
      <c r="I11" s="21"/>
    </row>
    <row r="12" spans="1:9" ht="15" customHeight="1">
      <c r="A12" s="87" t="s">
        <v>34</v>
      </c>
      <c r="B12" s="21"/>
      <c r="C12" s="21"/>
      <c r="D12" s="21"/>
      <c r="E12" s="38"/>
      <c r="F12" s="21"/>
      <c r="G12" s="21" t="s">
        <v>139</v>
      </c>
      <c r="H12" s="21"/>
      <c r="I12" s="21"/>
    </row>
    <row r="13" spans="1:9" ht="15" customHeight="1">
      <c r="A13" s="14"/>
      <c r="B13" s="21"/>
      <c r="C13" s="21"/>
      <c r="D13" s="21" t="s">
        <v>51</v>
      </c>
      <c r="E13" s="38"/>
      <c r="F13" s="21"/>
      <c r="G13" s="21"/>
      <c r="H13" s="21"/>
      <c r="I13" s="21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335</v>
      </c>
      <c r="B16" s="4" t="s">
        <v>155</v>
      </c>
      <c r="C16" s="6">
        <v>117</v>
      </c>
      <c r="D16" s="6">
        <v>49</v>
      </c>
      <c r="E16" s="113">
        <v>0.008506944444444444</v>
      </c>
      <c r="F16" s="95">
        <v>0.02045138888888889</v>
      </c>
      <c r="G16" s="95">
        <f>IF(F16="","",F16-E16)</f>
        <v>0.011944444444444447</v>
      </c>
      <c r="H16" s="4">
        <f>IF(G16="","",RANK(G16,$G$16:$G$39,1))</f>
        <v>5</v>
      </c>
    </row>
    <row r="17" spans="1:8" ht="15" customHeight="1">
      <c r="A17" s="88" t="s">
        <v>220</v>
      </c>
      <c r="B17" s="7" t="s">
        <v>157</v>
      </c>
      <c r="C17" s="6">
        <v>121</v>
      </c>
      <c r="D17" s="6">
        <f>D16+1</f>
        <v>50</v>
      </c>
      <c r="E17" s="113">
        <v>0.008680555555555556</v>
      </c>
      <c r="F17" s="95">
        <v>0.02496527777777778</v>
      </c>
      <c r="G17" s="95">
        <f aca="true" t="shared" si="0" ref="G17:G39">IF(F17="","",F17-E17)</f>
        <v>0.016284722222222225</v>
      </c>
      <c r="H17" s="4">
        <f aca="true" t="shared" si="1" ref="H17:H39">IF(G17="","",RANK(G17,$G$16:$G$39,1))</f>
        <v>20</v>
      </c>
    </row>
    <row r="18" spans="1:8" ht="15" customHeight="1">
      <c r="A18" s="88" t="s">
        <v>273</v>
      </c>
      <c r="B18" s="7" t="s">
        <v>225</v>
      </c>
      <c r="C18" s="6">
        <v>125</v>
      </c>
      <c r="D18" s="6">
        <f aca="true" t="shared" si="2" ref="D18:D39">D17+1</f>
        <v>51</v>
      </c>
      <c r="E18" s="113">
        <v>0.008854166666666666</v>
      </c>
      <c r="F18" s="95">
        <v>0.022997685185185187</v>
      </c>
      <c r="G18" s="95">
        <f t="shared" si="0"/>
        <v>0.01414351851851852</v>
      </c>
      <c r="H18" s="4">
        <f t="shared" si="1"/>
        <v>14</v>
      </c>
    </row>
    <row r="19" spans="1:8" ht="15" customHeight="1">
      <c r="A19" s="88" t="s">
        <v>352</v>
      </c>
      <c r="B19" s="7">
        <v>11</v>
      </c>
      <c r="C19" s="6">
        <v>126</v>
      </c>
      <c r="D19" s="6">
        <f t="shared" si="2"/>
        <v>52</v>
      </c>
      <c r="E19" s="113">
        <v>0.009027777777777779</v>
      </c>
      <c r="F19" s="95">
        <v>0.02494212962962963</v>
      </c>
      <c r="G19" s="95">
        <f t="shared" si="0"/>
        <v>0.015914351851851853</v>
      </c>
      <c r="H19" s="4">
        <f t="shared" si="1"/>
        <v>19</v>
      </c>
    </row>
    <row r="20" spans="1:8" ht="15" customHeight="1">
      <c r="A20" s="88" t="s">
        <v>261</v>
      </c>
      <c r="B20" s="4" t="s">
        <v>155</v>
      </c>
      <c r="C20" s="4">
        <v>127</v>
      </c>
      <c r="D20" s="6">
        <f t="shared" si="2"/>
        <v>53</v>
      </c>
      <c r="E20" s="113">
        <v>0.00920138888888889</v>
      </c>
      <c r="F20" s="95">
        <v>0.02245370370370371</v>
      </c>
      <c r="G20" s="95">
        <f t="shared" si="0"/>
        <v>0.01325231481481482</v>
      </c>
      <c r="H20" s="4">
        <f t="shared" si="1"/>
        <v>12</v>
      </c>
    </row>
    <row r="21" spans="1:8" ht="15" customHeight="1">
      <c r="A21" s="88" t="s">
        <v>315</v>
      </c>
      <c r="B21" s="7" t="s">
        <v>155</v>
      </c>
      <c r="C21" s="4">
        <v>135</v>
      </c>
      <c r="D21" s="6">
        <f t="shared" si="2"/>
        <v>54</v>
      </c>
      <c r="E21" s="113">
        <v>0.009375</v>
      </c>
      <c r="F21" s="95">
        <v>0.022361111111111113</v>
      </c>
      <c r="G21" s="95">
        <f t="shared" si="0"/>
        <v>0.012986111111111113</v>
      </c>
      <c r="H21" s="4">
        <f t="shared" si="1"/>
        <v>9</v>
      </c>
    </row>
    <row r="22" spans="1:8" ht="15" customHeight="1">
      <c r="A22" s="88" t="s">
        <v>336</v>
      </c>
      <c r="B22" s="4" t="s">
        <v>157</v>
      </c>
      <c r="C22" s="6">
        <v>117</v>
      </c>
      <c r="D22" s="6">
        <f t="shared" si="2"/>
        <v>55</v>
      </c>
      <c r="E22" s="113">
        <v>0.00954861111111111</v>
      </c>
      <c r="F22" s="95">
        <v>0.028877314814814817</v>
      </c>
      <c r="G22" s="95">
        <f t="shared" si="0"/>
        <v>0.01932870370370371</v>
      </c>
      <c r="H22" s="4">
        <f t="shared" si="1"/>
        <v>22</v>
      </c>
    </row>
    <row r="23" spans="1:8" ht="15" customHeight="1">
      <c r="A23" s="88" t="s">
        <v>221</v>
      </c>
      <c r="B23" s="8" t="s">
        <v>157</v>
      </c>
      <c r="C23" s="6">
        <v>121</v>
      </c>
      <c r="D23" s="6">
        <f t="shared" si="2"/>
        <v>56</v>
      </c>
      <c r="E23" s="113">
        <v>0.009722222222222222</v>
      </c>
      <c r="F23" s="95">
        <v>0.023935185185185184</v>
      </c>
      <c r="G23" s="95">
        <f t="shared" si="0"/>
        <v>0.014212962962962962</v>
      </c>
      <c r="H23" s="4">
        <f t="shared" si="1"/>
        <v>15</v>
      </c>
    </row>
    <row r="24" spans="1:8" ht="15" customHeight="1">
      <c r="A24" s="88" t="s">
        <v>237</v>
      </c>
      <c r="B24" s="7" t="s">
        <v>225</v>
      </c>
      <c r="C24" s="6">
        <v>125</v>
      </c>
      <c r="D24" s="6">
        <f t="shared" si="2"/>
        <v>57</v>
      </c>
      <c r="E24" s="113">
        <v>0.009895833333333333</v>
      </c>
      <c r="F24" s="95">
        <v>0.017997685185185186</v>
      </c>
      <c r="G24" s="95">
        <f t="shared" si="0"/>
        <v>0.008101851851851853</v>
      </c>
      <c r="H24" s="4">
        <f t="shared" si="1"/>
        <v>2</v>
      </c>
    </row>
    <row r="25" spans="1:8" ht="15" customHeight="1">
      <c r="A25" s="88" t="s">
        <v>291</v>
      </c>
      <c r="B25" s="7">
        <v>11</v>
      </c>
      <c r="C25" s="6">
        <v>126</v>
      </c>
      <c r="D25" s="6">
        <f t="shared" si="2"/>
        <v>58</v>
      </c>
      <c r="E25" s="113">
        <v>0.010069444444444445</v>
      </c>
      <c r="F25" s="194" t="s">
        <v>355</v>
      </c>
      <c r="G25" s="195">
        <v>0.020833333333333332</v>
      </c>
      <c r="H25" s="4">
        <f t="shared" si="1"/>
        <v>23</v>
      </c>
    </row>
    <row r="26" spans="1:8" ht="15" customHeight="1">
      <c r="A26" s="88" t="s">
        <v>262</v>
      </c>
      <c r="B26" s="4" t="s">
        <v>155</v>
      </c>
      <c r="C26" s="4">
        <v>127</v>
      </c>
      <c r="D26" s="6">
        <f t="shared" si="2"/>
        <v>59</v>
      </c>
      <c r="E26" s="113">
        <v>0.010243055555555556</v>
      </c>
      <c r="F26" s="95">
        <v>0.02228009259259259</v>
      </c>
      <c r="G26" s="95">
        <f t="shared" si="0"/>
        <v>0.012037037037037035</v>
      </c>
      <c r="H26" s="4">
        <f t="shared" si="1"/>
        <v>6</v>
      </c>
    </row>
    <row r="27" spans="1:8" ht="15" customHeight="1">
      <c r="A27" s="88" t="s">
        <v>316</v>
      </c>
      <c r="B27" s="7" t="s">
        <v>155</v>
      </c>
      <c r="C27" s="4">
        <v>135</v>
      </c>
      <c r="D27" s="6">
        <f t="shared" si="2"/>
        <v>60</v>
      </c>
      <c r="E27" s="113">
        <v>0.010416666666666666</v>
      </c>
      <c r="F27" s="95">
        <v>0.02263888888888889</v>
      </c>
      <c r="G27" s="95">
        <f t="shared" si="0"/>
        <v>0.012222222222222223</v>
      </c>
      <c r="H27" s="4">
        <f t="shared" si="1"/>
        <v>7</v>
      </c>
    </row>
    <row r="28" spans="1:8" ht="15" customHeight="1">
      <c r="A28" s="88" t="s">
        <v>353</v>
      </c>
      <c r="B28" s="4" t="s">
        <v>155</v>
      </c>
      <c r="C28" s="6">
        <v>117</v>
      </c>
      <c r="D28" s="6">
        <f t="shared" si="2"/>
        <v>61</v>
      </c>
      <c r="E28" s="113">
        <v>0.010590277777777777</v>
      </c>
      <c r="F28" s="95">
        <v>0.02369212962962963</v>
      </c>
      <c r="G28" s="95">
        <f t="shared" si="0"/>
        <v>0.013101851851851852</v>
      </c>
      <c r="H28" s="4">
        <f t="shared" si="1"/>
        <v>11</v>
      </c>
    </row>
    <row r="29" spans="1:8" ht="15" customHeight="1">
      <c r="A29" s="88" t="s">
        <v>222</v>
      </c>
      <c r="B29" s="42" t="s">
        <v>157</v>
      </c>
      <c r="C29" s="6">
        <v>121</v>
      </c>
      <c r="D29" s="6">
        <f t="shared" si="2"/>
        <v>62</v>
      </c>
      <c r="E29" s="113">
        <v>0.01076388888888889</v>
      </c>
      <c r="F29" s="95">
        <v>0.024328703703703703</v>
      </c>
      <c r="G29" s="95">
        <f t="shared" si="0"/>
        <v>0.013564814814814813</v>
      </c>
      <c r="H29" s="4">
        <f t="shared" si="1"/>
        <v>13</v>
      </c>
    </row>
    <row r="30" spans="1:8" ht="15" customHeight="1">
      <c r="A30" s="88" t="s">
        <v>238</v>
      </c>
      <c r="B30" s="7" t="s">
        <v>225</v>
      </c>
      <c r="C30" s="6">
        <v>125</v>
      </c>
      <c r="D30" s="6">
        <f t="shared" si="2"/>
        <v>63</v>
      </c>
      <c r="E30" s="113">
        <v>0.010937500000000001</v>
      </c>
      <c r="F30" s="95">
        <v>0.017395833333333336</v>
      </c>
      <c r="G30" s="95">
        <f t="shared" si="0"/>
        <v>0.006458333333333335</v>
      </c>
      <c r="H30" s="4">
        <f t="shared" si="1"/>
        <v>1</v>
      </c>
    </row>
    <row r="31" spans="1:8" ht="15" customHeight="1">
      <c r="A31" s="88" t="s">
        <v>175</v>
      </c>
      <c r="B31" s="4">
        <v>10</v>
      </c>
      <c r="C31" s="6">
        <v>126</v>
      </c>
      <c r="D31" s="6">
        <f t="shared" si="2"/>
        <v>64</v>
      </c>
      <c r="E31" s="113">
        <v>0.011111111111111112</v>
      </c>
      <c r="F31" s="95">
        <v>0.026863425925925926</v>
      </c>
      <c r="G31" s="95">
        <f t="shared" si="0"/>
        <v>0.015752314814814816</v>
      </c>
      <c r="H31" s="4">
        <f t="shared" si="1"/>
        <v>18</v>
      </c>
    </row>
    <row r="32" spans="1:8" ht="15" customHeight="1">
      <c r="A32" s="88" t="s">
        <v>263</v>
      </c>
      <c r="B32" s="4" t="s">
        <v>225</v>
      </c>
      <c r="C32" s="6">
        <v>127</v>
      </c>
      <c r="D32" s="6">
        <f t="shared" si="2"/>
        <v>65</v>
      </c>
      <c r="E32" s="113">
        <v>0.011284722222222222</v>
      </c>
      <c r="F32" s="95">
        <v>0.023877314814814813</v>
      </c>
      <c r="G32" s="95">
        <f t="shared" si="0"/>
        <v>0.012592592592592591</v>
      </c>
      <c r="H32" s="4">
        <f t="shared" si="1"/>
        <v>8</v>
      </c>
    </row>
    <row r="33" spans="1:8" ht="15" customHeight="1">
      <c r="A33" s="88" t="s">
        <v>317</v>
      </c>
      <c r="B33" s="7" t="s">
        <v>225</v>
      </c>
      <c r="C33" s="4">
        <v>135</v>
      </c>
      <c r="D33" s="6">
        <f t="shared" si="2"/>
        <v>66</v>
      </c>
      <c r="E33" s="113">
        <v>0.011458333333333334</v>
      </c>
      <c r="F33" s="95">
        <v>0.026226851851851852</v>
      </c>
      <c r="G33" s="95">
        <f t="shared" si="0"/>
        <v>0.014768518518518518</v>
      </c>
      <c r="H33" s="4">
        <f t="shared" si="1"/>
        <v>17</v>
      </c>
    </row>
    <row r="34" spans="1:8" ht="15" customHeight="1">
      <c r="A34" s="88" t="s">
        <v>337</v>
      </c>
      <c r="B34" s="4" t="s">
        <v>225</v>
      </c>
      <c r="C34" s="6">
        <v>117</v>
      </c>
      <c r="D34" s="6">
        <f t="shared" si="2"/>
        <v>67</v>
      </c>
      <c r="E34" s="113">
        <v>0.011631944444444445</v>
      </c>
      <c r="F34" s="95">
        <v>0.02888888888888889</v>
      </c>
      <c r="G34" s="95">
        <f t="shared" si="0"/>
        <v>0.017256944444444446</v>
      </c>
      <c r="H34" s="4">
        <f t="shared" si="1"/>
        <v>21</v>
      </c>
    </row>
    <row r="35" spans="1:8" ht="15" customHeight="1">
      <c r="A35" s="88" t="s">
        <v>177</v>
      </c>
      <c r="B35" s="7" t="s">
        <v>157</v>
      </c>
      <c r="C35" s="4">
        <v>121</v>
      </c>
      <c r="D35" s="6">
        <f t="shared" si="2"/>
        <v>68</v>
      </c>
      <c r="E35" s="113">
        <v>0.011805555555555555</v>
      </c>
      <c r="F35" s="95">
        <v>0.026412037037037036</v>
      </c>
      <c r="G35" s="95">
        <f t="shared" si="0"/>
        <v>0.01460648148148148</v>
      </c>
      <c r="H35" s="4">
        <f t="shared" si="1"/>
        <v>16</v>
      </c>
    </row>
    <row r="36" spans="1:8" ht="15" customHeight="1">
      <c r="A36" s="88" t="s">
        <v>239</v>
      </c>
      <c r="B36" s="7" t="s">
        <v>155</v>
      </c>
      <c r="C36" s="6">
        <v>125</v>
      </c>
      <c r="D36" s="6">
        <f t="shared" si="2"/>
        <v>69</v>
      </c>
      <c r="E36" s="113">
        <v>0.011979166666666666</v>
      </c>
      <c r="F36" s="95">
        <v>0.02096064814814815</v>
      </c>
      <c r="G36" s="95">
        <f t="shared" si="0"/>
        <v>0.008981481481481483</v>
      </c>
      <c r="H36" s="4">
        <f t="shared" si="1"/>
        <v>3</v>
      </c>
    </row>
    <row r="37" spans="1:8" ht="15" customHeight="1">
      <c r="A37" s="88" t="s">
        <v>296</v>
      </c>
      <c r="B37" s="7">
        <v>11</v>
      </c>
      <c r="C37" s="6">
        <v>126</v>
      </c>
      <c r="D37" s="6">
        <f t="shared" si="2"/>
        <v>70</v>
      </c>
      <c r="E37" s="113">
        <v>0.012152777777777778</v>
      </c>
      <c r="F37" s="194" t="s">
        <v>355</v>
      </c>
      <c r="G37" s="195">
        <v>0.020833333333333332</v>
      </c>
      <c r="H37" s="4">
        <f t="shared" si="1"/>
        <v>23</v>
      </c>
    </row>
    <row r="38" spans="1:8" ht="15" customHeight="1">
      <c r="A38" s="88" t="s">
        <v>264</v>
      </c>
      <c r="B38" s="4" t="s">
        <v>265</v>
      </c>
      <c r="C38" s="4">
        <v>127</v>
      </c>
      <c r="D38" s="6">
        <f t="shared" si="2"/>
        <v>71</v>
      </c>
      <c r="E38" s="114">
        <v>0.012326388888888888</v>
      </c>
      <c r="F38" s="95">
        <v>0.024166666666666666</v>
      </c>
      <c r="G38" s="95">
        <f t="shared" si="0"/>
        <v>0.011840277777777778</v>
      </c>
      <c r="H38" s="4">
        <f t="shared" si="1"/>
        <v>4</v>
      </c>
    </row>
    <row r="39" spans="1:8" ht="15" customHeight="1">
      <c r="A39" s="88" t="s">
        <v>318</v>
      </c>
      <c r="B39" s="7" t="s">
        <v>225</v>
      </c>
      <c r="C39" s="6">
        <v>135</v>
      </c>
      <c r="D39" s="6">
        <f t="shared" si="2"/>
        <v>72</v>
      </c>
      <c r="E39" s="114">
        <v>0.012499999999999999</v>
      </c>
      <c r="F39" s="95">
        <v>0.02549768518518519</v>
      </c>
      <c r="G39" s="95">
        <f t="shared" si="0"/>
        <v>0.01299768518518519</v>
      </c>
      <c r="H39" s="4">
        <f t="shared" si="1"/>
        <v>10</v>
      </c>
    </row>
    <row r="40" spans="1:8" ht="15" customHeight="1">
      <c r="A40" s="89"/>
      <c r="B40" s="43"/>
      <c r="C40" s="43"/>
      <c r="D40" s="44"/>
      <c r="E40" s="131" t="s">
        <v>4</v>
      </c>
      <c r="F40" s="138" t="s">
        <v>27</v>
      </c>
      <c r="G40" s="139"/>
      <c r="H40" s="131" t="s">
        <v>25</v>
      </c>
    </row>
    <row r="41" spans="1:8" ht="15" customHeight="1">
      <c r="A41" s="91"/>
      <c r="B41" s="45"/>
      <c r="C41" s="45"/>
      <c r="D41" s="46"/>
      <c r="E41" s="132"/>
      <c r="F41" s="47" t="s">
        <v>26</v>
      </c>
      <c r="G41" s="47" t="s">
        <v>28</v>
      </c>
      <c r="H41" s="132"/>
    </row>
    <row r="42" spans="1:8" ht="15" customHeight="1">
      <c r="A42" s="135" t="s">
        <v>30</v>
      </c>
      <c r="B42" s="136"/>
      <c r="C42" s="136"/>
      <c r="D42" s="137"/>
      <c r="E42" s="7">
        <v>117</v>
      </c>
      <c r="F42" s="5">
        <f>IF(SUM(G16,G22,G28,G34)=0,"",SUM(G16,G22,G28,G34))</f>
        <v>0.06163194444444445</v>
      </c>
      <c r="G42" s="5">
        <f aca="true" t="shared" si="3" ref="G42:G47">IF(F42="","",F42-MAX(G16,G22,G28,G34))</f>
        <v>0.04230324074074074</v>
      </c>
      <c r="H42" s="6">
        <f aca="true" t="shared" si="4" ref="H42:H47">IF(G42="","",RANK(G42,$G$42:$G$47,1))</f>
        <v>4</v>
      </c>
    </row>
    <row r="43" spans="1:8" ht="15" customHeight="1">
      <c r="A43" s="135" t="s">
        <v>52</v>
      </c>
      <c r="B43" s="136"/>
      <c r="C43" s="136"/>
      <c r="D43" s="137"/>
      <c r="E43" s="8">
        <v>121</v>
      </c>
      <c r="F43" s="5">
        <f>IF(SUM(G17,G23,G29,G35)=0,"",SUM(G17,G23,G29,G35))</f>
        <v>0.058668981481481475</v>
      </c>
      <c r="G43" s="5">
        <f t="shared" si="3"/>
        <v>0.04238425925925925</v>
      </c>
      <c r="H43" s="6">
        <f t="shared" si="4"/>
        <v>5</v>
      </c>
    </row>
    <row r="44" spans="1:8" ht="15" customHeight="1">
      <c r="A44" s="135" t="s">
        <v>168</v>
      </c>
      <c r="B44" s="136"/>
      <c r="C44" s="136"/>
      <c r="D44" s="137"/>
      <c r="E44" s="8">
        <v>125</v>
      </c>
      <c r="F44" s="5">
        <f>IF(SUM(G18,G24,G30,G36)=0,"",SUM(G18,G24,G30,G36))</f>
        <v>0.0376851851851852</v>
      </c>
      <c r="G44" s="5">
        <f>IF(F44="","",F44-MAX(G18,G24,G30,G36))</f>
        <v>0.023541666666666676</v>
      </c>
      <c r="H44" s="6">
        <f t="shared" si="4"/>
        <v>1</v>
      </c>
    </row>
    <row r="45" spans="1:8" ht="15" customHeight="1">
      <c r="A45" s="91"/>
      <c r="B45" s="45"/>
      <c r="C45" s="45"/>
      <c r="D45" s="46"/>
      <c r="E45" s="8">
        <v>126</v>
      </c>
      <c r="F45" s="5">
        <f>IF(SUM(G19,G25,G31,G37)=0,"",SUM(G19,G25,G31,G37))</f>
        <v>0.07333333333333333</v>
      </c>
      <c r="G45" s="5">
        <f t="shared" si="3"/>
        <v>0.052500000000000005</v>
      </c>
      <c r="H45" s="6">
        <f t="shared" si="4"/>
        <v>6</v>
      </c>
    </row>
    <row r="46" spans="1:8" ht="15" customHeight="1">
      <c r="A46" s="91"/>
      <c r="B46" s="45"/>
      <c r="C46" s="45"/>
      <c r="D46" s="46"/>
      <c r="E46" s="8">
        <v>127</v>
      </c>
      <c r="F46" s="5">
        <f>IF(SUM(G20,G26,G32,G38)=0,"",SUM(G20,G26,G32,G38))</f>
        <v>0.04972222222222222</v>
      </c>
      <c r="G46" s="5">
        <f t="shared" si="3"/>
        <v>0.0364699074074074</v>
      </c>
      <c r="H46" s="6">
        <f t="shared" si="4"/>
        <v>2</v>
      </c>
    </row>
    <row r="47" spans="1:8" ht="15" customHeight="1">
      <c r="A47" s="93"/>
      <c r="B47" s="49"/>
      <c r="C47" s="49"/>
      <c r="D47" s="50"/>
      <c r="E47" s="8">
        <v>135</v>
      </c>
      <c r="F47" s="5">
        <f>IF(SUM(G21,G27,G33,G39)=0,"",SUM(G21,G27,G33,G39))</f>
        <v>0.05297453703703704</v>
      </c>
      <c r="G47" s="5">
        <f t="shared" si="3"/>
        <v>0.03820601851851853</v>
      </c>
      <c r="H47" s="6">
        <f t="shared" si="4"/>
        <v>3</v>
      </c>
    </row>
    <row r="48" ht="15" customHeight="1"/>
    <row r="49" ht="15" customHeight="1">
      <c r="A49" s="10" t="s">
        <v>38</v>
      </c>
    </row>
    <row r="50" ht="15" customHeight="1"/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hidden="1"/>
    <row r="57" ht="14.25" hidden="1"/>
    <row r="58" ht="14.25" hidden="1"/>
    <row r="59" ht="14.25" hidden="1"/>
  </sheetData>
  <sheetProtection password="DA94" sheet="1" objects="1" scenarios="1" selectLockedCells="1" selectUnlockedCells="1"/>
  <mergeCells count="9">
    <mergeCell ref="F40:G40"/>
    <mergeCell ref="H40:H41"/>
    <mergeCell ref="A42:D42"/>
    <mergeCell ref="A43:D43"/>
    <mergeCell ref="A44:D44"/>
    <mergeCell ref="E40:E41"/>
    <mergeCell ref="A14:A15"/>
    <mergeCell ref="B14:B15"/>
    <mergeCell ref="C14:C15"/>
  </mergeCells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workbookViewId="0" topLeftCell="A10">
      <selection activeCell="A10" sqref="A1:IV16384"/>
    </sheetView>
  </sheetViews>
  <sheetFormatPr defaultColWidth="0" defaultRowHeight="14.25" zeroHeight="1"/>
  <cols>
    <col min="1" max="1" width="20.625" style="10" customWidth="1"/>
    <col min="2" max="2" width="8.625" style="10" customWidth="1"/>
    <col min="3" max="3" width="8.625" style="22" customWidth="1"/>
    <col min="4" max="4" width="9.625" style="22" customWidth="1"/>
    <col min="5" max="5" width="9.625" style="37" customWidth="1"/>
    <col min="6" max="6" width="11.125" style="22" customWidth="1"/>
    <col min="7" max="7" width="9.625" style="22" customWidth="1"/>
    <col min="8" max="8" width="10.25390625" style="22" customWidth="1"/>
    <col min="9" max="9" width="8.875" style="22" customWidth="1"/>
    <col min="10" max="16384" width="0" style="22" hidden="1" customWidth="1"/>
  </cols>
  <sheetData>
    <row r="1" spans="1:9" ht="15" customHeight="1">
      <c r="A1" s="110" t="s">
        <v>81</v>
      </c>
      <c r="B1" s="110"/>
      <c r="C1" s="110"/>
      <c r="D1" s="110"/>
      <c r="E1" s="110"/>
      <c r="F1" s="110"/>
      <c r="G1" s="110"/>
      <c r="H1" s="110"/>
      <c r="I1" s="110"/>
    </row>
    <row r="2" spans="1:9" ht="1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4" t="s">
        <v>66</v>
      </c>
      <c r="B3" s="24"/>
      <c r="C3" s="24"/>
      <c r="D3" s="24"/>
      <c r="E3" s="24"/>
      <c r="F3" s="24"/>
      <c r="G3" s="24"/>
      <c r="H3" s="24"/>
      <c r="I3" s="24"/>
    </row>
    <row r="4" ht="15" customHeight="1"/>
    <row r="5" spans="3:6" ht="15" customHeight="1">
      <c r="C5" s="24" t="s">
        <v>37</v>
      </c>
      <c r="D5" s="24"/>
      <c r="E5" s="24"/>
      <c r="F5" s="24"/>
    </row>
    <row r="6" spans="1:9" ht="15" customHeight="1">
      <c r="A6" s="24" t="s">
        <v>61</v>
      </c>
      <c r="B6" s="24"/>
      <c r="C6" s="24"/>
      <c r="D6" s="24"/>
      <c r="E6" s="24"/>
      <c r="F6" s="24"/>
      <c r="G6" s="24"/>
      <c r="H6" s="24"/>
      <c r="I6" s="24"/>
    </row>
    <row r="7" spans="1:9" ht="15" customHeight="1">
      <c r="A7" s="14"/>
      <c r="B7" s="14"/>
      <c r="C7" s="21"/>
      <c r="D7" s="21"/>
      <c r="E7" s="38"/>
      <c r="F7" s="21"/>
      <c r="G7" s="21"/>
      <c r="H7" s="21"/>
      <c r="I7" s="21"/>
    </row>
    <row r="8" spans="1:9" ht="15" customHeight="1">
      <c r="A8" s="87" t="s">
        <v>8</v>
      </c>
      <c r="B8" s="14"/>
      <c r="C8" s="21"/>
      <c r="D8" s="21"/>
      <c r="E8" s="38"/>
      <c r="F8" s="111" t="s">
        <v>42</v>
      </c>
      <c r="G8" s="111"/>
      <c r="H8" s="111"/>
      <c r="I8" s="21"/>
    </row>
    <row r="9" spans="1:9" ht="15" customHeight="1">
      <c r="A9" s="87" t="s">
        <v>31</v>
      </c>
      <c r="B9" s="14"/>
      <c r="C9" s="21"/>
      <c r="D9" s="21"/>
      <c r="E9" s="38"/>
      <c r="G9" s="38" t="s">
        <v>194</v>
      </c>
      <c r="H9" s="38"/>
      <c r="I9" s="21"/>
    </row>
    <row r="10" spans="1:9" ht="15" customHeight="1">
      <c r="A10" s="87" t="s">
        <v>32</v>
      </c>
      <c r="B10" s="14"/>
      <c r="C10" s="21"/>
      <c r="D10" s="21"/>
      <c r="E10" s="38"/>
      <c r="F10" s="111" t="s">
        <v>48</v>
      </c>
      <c r="G10" s="111"/>
      <c r="H10" s="52" t="s">
        <v>100</v>
      </c>
      <c r="I10" s="21"/>
    </row>
    <row r="11" spans="1:9" ht="15" customHeight="1">
      <c r="A11" s="87" t="s">
        <v>33</v>
      </c>
      <c r="B11" s="14"/>
      <c r="C11" s="21"/>
      <c r="D11" s="21"/>
      <c r="E11" s="38"/>
      <c r="F11" s="111" t="s">
        <v>142</v>
      </c>
      <c r="G11" s="111"/>
      <c r="H11" s="111"/>
      <c r="I11" s="21"/>
    </row>
    <row r="12" spans="1:9" ht="15" customHeight="1">
      <c r="A12" s="87" t="s">
        <v>34</v>
      </c>
      <c r="B12" s="14"/>
      <c r="C12" s="21"/>
      <c r="D12" s="21"/>
      <c r="E12" s="38"/>
      <c r="F12" s="21"/>
      <c r="G12" s="21" t="s">
        <v>139</v>
      </c>
      <c r="H12" s="21"/>
      <c r="I12" s="21"/>
    </row>
    <row r="13" spans="1:9" ht="15" customHeight="1">
      <c r="A13" s="14"/>
      <c r="B13" s="14"/>
      <c r="C13" s="21"/>
      <c r="D13" s="21" t="s">
        <v>49</v>
      </c>
      <c r="E13" s="38"/>
      <c r="F13" s="21"/>
      <c r="G13" s="21"/>
      <c r="H13" s="21"/>
      <c r="I13" s="21"/>
    </row>
    <row r="14" spans="1:8" ht="15" customHeight="1">
      <c r="A14" s="133" t="s">
        <v>0</v>
      </c>
      <c r="B14" s="131" t="s">
        <v>96</v>
      </c>
      <c r="C14" s="133" t="s">
        <v>4</v>
      </c>
      <c r="D14" s="39" t="s">
        <v>5</v>
      </c>
      <c r="E14" s="39" t="s">
        <v>6</v>
      </c>
      <c r="F14" s="39" t="s">
        <v>6</v>
      </c>
      <c r="G14" s="40" t="s">
        <v>2</v>
      </c>
      <c r="H14" s="39" t="s">
        <v>18</v>
      </c>
    </row>
    <row r="15" spans="1:8" ht="15" customHeight="1">
      <c r="A15" s="134"/>
      <c r="B15" s="132"/>
      <c r="C15" s="134"/>
      <c r="D15" s="6" t="s">
        <v>3</v>
      </c>
      <c r="E15" s="6" t="s">
        <v>1</v>
      </c>
      <c r="F15" s="6" t="s">
        <v>24</v>
      </c>
      <c r="G15" s="41" t="s">
        <v>7</v>
      </c>
      <c r="H15" s="6" t="s">
        <v>16</v>
      </c>
    </row>
    <row r="16" spans="1:8" ht="15" customHeight="1">
      <c r="A16" s="88" t="s">
        <v>338</v>
      </c>
      <c r="B16" s="4" t="s">
        <v>155</v>
      </c>
      <c r="C16" s="6">
        <v>117</v>
      </c>
      <c r="D16" s="126">
        <v>73</v>
      </c>
      <c r="E16" s="113">
        <v>0.016145833333333335</v>
      </c>
      <c r="F16" s="192" t="s">
        <v>360</v>
      </c>
      <c r="G16" s="195">
        <v>0.02488425925925926</v>
      </c>
      <c r="H16" s="4">
        <f aca="true" t="shared" si="0" ref="H16:H39">IF(G16="","",RANK(G16,$G$16:$G$39,1))</f>
        <v>17</v>
      </c>
    </row>
    <row r="17" spans="1:8" ht="15" customHeight="1">
      <c r="A17" s="88" t="s">
        <v>223</v>
      </c>
      <c r="B17" s="7" t="s">
        <v>157</v>
      </c>
      <c r="C17" s="6">
        <v>121</v>
      </c>
      <c r="D17" s="6">
        <f>D16+1</f>
        <v>74</v>
      </c>
      <c r="E17" s="113">
        <v>0.016319444444444445</v>
      </c>
      <c r="F17" s="191" t="s">
        <v>356</v>
      </c>
      <c r="G17" s="95">
        <v>0.027777777777777776</v>
      </c>
      <c r="H17" s="4">
        <f t="shared" si="0"/>
        <v>24</v>
      </c>
    </row>
    <row r="18" spans="1:8" ht="15" customHeight="1">
      <c r="A18" s="88" t="s">
        <v>240</v>
      </c>
      <c r="B18" s="4" t="s">
        <v>155</v>
      </c>
      <c r="C18" s="6">
        <v>125</v>
      </c>
      <c r="D18" s="6">
        <f aca="true" t="shared" si="1" ref="D18:D39">D17+1</f>
        <v>75</v>
      </c>
      <c r="E18" s="113">
        <v>0.016493055555555556</v>
      </c>
      <c r="F18" s="95">
        <v>0.027997685185185184</v>
      </c>
      <c r="G18" s="95">
        <f aca="true" t="shared" si="2" ref="G18:G39">IF(F18="","",F18-E18)</f>
        <v>0.011504629629629629</v>
      </c>
      <c r="H18" s="4">
        <f t="shared" si="0"/>
        <v>2</v>
      </c>
    </row>
    <row r="19" spans="1:8" ht="15" customHeight="1">
      <c r="A19" s="88" t="s">
        <v>165</v>
      </c>
      <c r="B19" s="7">
        <v>11</v>
      </c>
      <c r="C19" s="6">
        <v>126</v>
      </c>
      <c r="D19" s="6">
        <f t="shared" si="1"/>
        <v>76</v>
      </c>
      <c r="E19" s="113">
        <v>0.016666666666666666</v>
      </c>
      <c r="F19" s="95">
        <v>0.03625</v>
      </c>
      <c r="G19" s="95">
        <f t="shared" si="2"/>
        <v>0.01958333333333333</v>
      </c>
      <c r="H19" s="4">
        <f t="shared" si="0"/>
        <v>13</v>
      </c>
    </row>
    <row r="20" spans="1:8" ht="15" customHeight="1">
      <c r="A20" s="88" t="s">
        <v>266</v>
      </c>
      <c r="B20" s="8" t="s">
        <v>155</v>
      </c>
      <c r="C20" s="4">
        <v>127</v>
      </c>
      <c r="D20" s="6">
        <f t="shared" si="1"/>
        <v>77</v>
      </c>
      <c r="E20" s="113">
        <v>0.016840277777777777</v>
      </c>
      <c r="F20" s="95">
        <v>0.02763888888888889</v>
      </c>
      <c r="G20" s="95">
        <f t="shared" si="2"/>
        <v>0.010798611111111113</v>
      </c>
      <c r="H20" s="4">
        <f t="shared" si="0"/>
        <v>1</v>
      </c>
    </row>
    <row r="21" spans="1:8" ht="15" customHeight="1">
      <c r="A21" s="88" t="s">
        <v>112</v>
      </c>
      <c r="B21" s="7" t="s">
        <v>157</v>
      </c>
      <c r="C21" s="4">
        <v>135</v>
      </c>
      <c r="D21" s="126">
        <f t="shared" si="1"/>
        <v>78</v>
      </c>
      <c r="E21" s="113">
        <v>0.017013888888888887</v>
      </c>
      <c r="F21" s="192" t="s">
        <v>360</v>
      </c>
      <c r="G21" s="195">
        <v>0.02488425925925926</v>
      </c>
      <c r="H21" s="4">
        <f t="shared" si="0"/>
        <v>17</v>
      </c>
    </row>
    <row r="22" spans="1:8" ht="15" customHeight="1">
      <c r="A22" s="88" t="s">
        <v>339</v>
      </c>
      <c r="B22" s="4" t="s">
        <v>155</v>
      </c>
      <c r="C22" s="6">
        <v>117</v>
      </c>
      <c r="D22" s="6">
        <f t="shared" si="1"/>
        <v>79</v>
      </c>
      <c r="E22" s="113">
        <v>0.017187499999999998</v>
      </c>
      <c r="F22" s="95">
        <v>0.039293981481481485</v>
      </c>
      <c r="G22" s="95">
        <f t="shared" si="2"/>
        <v>0.022106481481481487</v>
      </c>
      <c r="H22" s="4">
        <f t="shared" si="0"/>
        <v>16</v>
      </c>
    </row>
    <row r="23" spans="1:8" ht="15" customHeight="1">
      <c r="A23" s="88" t="s">
        <v>224</v>
      </c>
      <c r="B23" s="8" t="s">
        <v>225</v>
      </c>
      <c r="C23" s="6">
        <v>121</v>
      </c>
      <c r="D23" s="6">
        <f t="shared" si="1"/>
        <v>80</v>
      </c>
      <c r="E23" s="113">
        <v>0.017361111111111112</v>
      </c>
      <c r="F23" s="95">
        <v>0.033541666666666664</v>
      </c>
      <c r="G23" s="95">
        <f t="shared" si="2"/>
        <v>0.016180555555555552</v>
      </c>
      <c r="H23" s="4">
        <f t="shared" si="0"/>
        <v>8</v>
      </c>
    </row>
    <row r="24" spans="1:8" ht="15" customHeight="1">
      <c r="A24" s="88" t="s">
        <v>241</v>
      </c>
      <c r="B24" s="4" t="s">
        <v>155</v>
      </c>
      <c r="C24" s="6">
        <v>125</v>
      </c>
      <c r="D24" s="126">
        <f t="shared" si="1"/>
        <v>81</v>
      </c>
      <c r="E24" s="113">
        <v>0.017534722222222222</v>
      </c>
      <c r="F24" s="192" t="s">
        <v>360</v>
      </c>
      <c r="G24" s="195">
        <v>0.02488425925925926</v>
      </c>
      <c r="H24" s="4">
        <f t="shared" si="0"/>
        <v>17</v>
      </c>
    </row>
    <row r="25" spans="1:8" ht="15" customHeight="1">
      <c r="A25" s="88" t="s">
        <v>292</v>
      </c>
      <c r="B25" s="7">
        <v>10</v>
      </c>
      <c r="C25" s="6">
        <v>126</v>
      </c>
      <c r="D25" s="6">
        <f t="shared" si="1"/>
        <v>82</v>
      </c>
      <c r="E25" s="113">
        <v>0.017708333333333333</v>
      </c>
      <c r="F25" s="95">
        <v>0.03501157407407408</v>
      </c>
      <c r="G25" s="95">
        <f t="shared" si="2"/>
        <v>0.017303240740740744</v>
      </c>
      <c r="H25" s="4">
        <f t="shared" si="0"/>
        <v>11</v>
      </c>
    </row>
    <row r="26" spans="1:8" ht="15" customHeight="1">
      <c r="A26" s="88" t="s">
        <v>267</v>
      </c>
      <c r="B26" s="8" t="s">
        <v>268</v>
      </c>
      <c r="C26" s="4">
        <v>127</v>
      </c>
      <c r="D26" s="126">
        <f t="shared" si="1"/>
        <v>83</v>
      </c>
      <c r="E26" s="113">
        <v>0.017881944444444443</v>
      </c>
      <c r="F26" s="192" t="s">
        <v>360</v>
      </c>
      <c r="G26" s="195">
        <v>0.02488425925925926</v>
      </c>
      <c r="H26" s="4">
        <f t="shared" si="0"/>
        <v>17</v>
      </c>
    </row>
    <row r="27" spans="1:8" ht="15" customHeight="1">
      <c r="A27" s="88" t="s">
        <v>113</v>
      </c>
      <c r="B27" s="7" t="s">
        <v>157</v>
      </c>
      <c r="C27" s="4">
        <v>135</v>
      </c>
      <c r="D27" s="6">
        <f t="shared" si="1"/>
        <v>84</v>
      </c>
      <c r="E27" s="113">
        <v>0.018055555555555557</v>
      </c>
      <c r="F27" s="95">
        <v>0.035034722222222224</v>
      </c>
      <c r="G27" s="95">
        <f t="shared" si="2"/>
        <v>0.016979166666666667</v>
      </c>
      <c r="H27" s="4">
        <f t="shared" si="0"/>
        <v>10</v>
      </c>
    </row>
    <row r="28" spans="1:8" ht="15" customHeight="1">
      <c r="A28" s="88" t="s">
        <v>340</v>
      </c>
      <c r="B28" s="4" t="s">
        <v>155</v>
      </c>
      <c r="C28" s="6">
        <v>117</v>
      </c>
      <c r="D28" s="6">
        <f t="shared" si="1"/>
        <v>85</v>
      </c>
      <c r="E28" s="113">
        <v>0.018229166666666668</v>
      </c>
      <c r="F28" s="95">
        <v>0.03810185185185185</v>
      </c>
      <c r="G28" s="95">
        <f t="shared" si="2"/>
        <v>0.019872685185185184</v>
      </c>
      <c r="H28" s="4">
        <f t="shared" si="0"/>
        <v>14</v>
      </c>
    </row>
    <row r="29" spans="1:8" ht="15" customHeight="1">
      <c r="A29" s="88" t="s">
        <v>226</v>
      </c>
      <c r="B29" s="42" t="s">
        <v>155</v>
      </c>
      <c r="C29" s="6">
        <v>121</v>
      </c>
      <c r="D29" s="6">
        <f t="shared" si="1"/>
        <v>86</v>
      </c>
      <c r="E29" s="113">
        <v>0.01840277777777778</v>
      </c>
      <c r="F29" s="95">
        <v>0.034074074074074076</v>
      </c>
      <c r="G29" s="95">
        <f t="shared" si="2"/>
        <v>0.015671296296296298</v>
      </c>
      <c r="H29" s="4">
        <f t="shared" si="0"/>
        <v>7</v>
      </c>
    </row>
    <row r="30" spans="1:8" ht="15" customHeight="1">
      <c r="A30" s="88" t="s">
        <v>156</v>
      </c>
      <c r="B30" s="4" t="s">
        <v>154</v>
      </c>
      <c r="C30" s="6">
        <v>125</v>
      </c>
      <c r="D30" s="126">
        <f t="shared" si="1"/>
        <v>87</v>
      </c>
      <c r="E30" s="113">
        <v>0.01857638888888889</v>
      </c>
      <c r="F30" s="192" t="s">
        <v>360</v>
      </c>
      <c r="G30" s="195">
        <v>0.02488425925925926</v>
      </c>
      <c r="H30" s="4">
        <f t="shared" si="0"/>
        <v>17</v>
      </c>
    </row>
    <row r="31" spans="1:8" ht="15" customHeight="1">
      <c r="A31" s="88" t="s">
        <v>354</v>
      </c>
      <c r="B31" s="7">
        <v>11</v>
      </c>
      <c r="C31" s="6">
        <v>126</v>
      </c>
      <c r="D31" s="6">
        <f t="shared" si="1"/>
        <v>88</v>
      </c>
      <c r="E31" s="113">
        <v>0.01875</v>
      </c>
      <c r="F31" s="95">
        <v>0.03966435185185185</v>
      </c>
      <c r="G31" s="95">
        <f t="shared" si="2"/>
        <v>0.020914351851851854</v>
      </c>
      <c r="H31" s="4">
        <f t="shared" si="0"/>
        <v>15</v>
      </c>
    </row>
    <row r="32" spans="1:8" ht="15" customHeight="1">
      <c r="A32" s="88" t="s">
        <v>342</v>
      </c>
      <c r="B32" s="8" t="s">
        <v>268</v>
      </c>
      <c r="C32" s="6">
        <v>127</v>
      </c>
      <c r="D32" s="126">
        <f t="shared" si="1"/>
        <v>89</v>
      </c>
      <c r="E32" s="113">
        <v>0.01892361111111111</v>
      </c>
      <c r="F32" s="193" t="s">
        <v>360</v>
      </c>
      <c r="G32" s="195">
        <v>0.02488425925925926</v>
      </c>
      <c r="H32" s="4">
        <f t="shared" si="0"/>
        <v>17</v>
      </c>
    </row>
    <row r="33" spans="1:8" ht="15" customHeight="1">
      <c r="A33" s="88" t="s">
        <v>313</v>
      </c>
      <c r="B33" s="7" t="s">
        <v>225</v>
      </c>
      <c r="C33" s="4">
        <v>135</v>
      </c>
      <c r="D33" s="126">
        <f t="shared" si="1"/>
        <v>90</v>
      </c>
      <c r="E33" s="113">
        <v>0.01909722222222222</v>
      </c>
      <c r="F33" s="192" t="s">
        <v>360</v>
      </c>
      <c r="G33" s="195">
        <v>0.02488425925925926</v>
      </c>
      <c r="H33" s="4">
        <f t="shared" si="0"/>
        <v>17</v>
      </c>
    </row>
    <row r="34" spans="1:8" ht="15" customHeight="1">
      <c r="A34" s="88" t="s">
        <v>341</v>
      </c>
      <c r="B34" s="4" t="s">
        <v>225</v>
      </c>
      <c r="C34" s="6">
        <v>117</v>
      </c>
      <c r="D34" s="6">
        <f t="shared" si="1"/>
        <v>91</v>
      </c>
      <c r="E34" s="113">
        <v>0.019270833333333334</v>
      </c>
      <c r="F34" s="95">
        <v>0.038796296296296294</v>
      </c>
      <c r="G34" s="95">
        <f t="shared" si="2"/>
        <v>0.01952546296296296</v>
      </c>
      <c r="H34" s="4">
        <f t="shared" si="0"/>
        <v>12</v>
      </c>
    </row>
    <row r="35" spans="1:8" ht="15" customHeight="1">
      <c r="A35" s="88" t="s">
        <v>176</v>
      </c>
      <c r="B35" s="7" t="s">
        <v>157</v>
      </c>
      <c r="C35" s="4">
        <v>121</v>
      </c>
      <c r="D35" s="6">
        <f t="shared" si="1"/>
        <v>92</v>
      </c>
      <c r="E35" s="113">
        <v>0.019444444444444445</v>
      </c>
      <c r="F35" s="95">
        <v>0.034074074074074076</v>
      </c>
      <c r="G35" s="95">
        <f t="shared" si="2"/>
        <v>0.014629629629629631</v>
      </c>
      <c r="H35" s="4">
        <f t="shared" si="0"/>
        <v>6</v>
      </c>
    </row>
    <row r="36" spans="1:8" ht="15" customHeight="1">
      <c r="A36" s="88" t="s">
        <v>242</v>
      </c>
      <c r="B36" s="4" t="s">
        <v>155</v>
      </c>
      <c r="C36" s="6">
        <v>125</v>
      </c>
      <c r="D36" s="6">
        <f t="shared" si="1"/>
        <v>93</v>
      </c>
      <c r="E36" s="113">
        <v>0.019618055555555555</v>
      </c>
      <c r="F36" s="95">
        <v>0.03275462962962963</v>
      </c>
      <c r="G36" s="95">
        <f t="shared" si="2"/>
        <v>0.013136574074074071</v>
      </c>
      <c r="H36" s="4">
        <f t="shared" si="0"/>
        <v>3</v>
      </c>
    </row>
    <row r="37" spans="1:8" ht="15" customHeight="1">
      <c r="A37" s="88" t="s">
        <v>293</v>
      </c>
      <c r="B37" s="7">
        <v>10</v>
      </c>
      <c r="C37" s="6">
        <v>126</v>
      </c>
      <c r="D37" s="6">
        <f t="shared" si="1"/>
        <v>94</v>
      </c>
      <c r="E37" s="113">
        <v>0.019791666666666666</v>
      </c>
      <c r="F37" s="95">
        <v>0.03670138888888889</v>
      </c>
      <c r="G37" s="95">
        <f t="shared" si="2"/>
        <v>0.016909722222222222</v>
      </c>
      <c r="H37" s="4">
        <f t="shared" si="0"/>
        <v>9</v>
      </c>
    </row>
    <row r="38" spans="1:8" ht="15" customHeight="1">
      <c r="A38" s="88" t="s">
        <v>174</v>
      </c>
      <c r="B38" s="8" t="s">
        <v>157</v>
      </c>
      <c r="C38" s="4">
        <v>127</v>
      </c>
      <c r="D38" s="6">
        <f t="shared" si="1"/>
        <v>95</v>
      </c>
      <c r="E38" s="113">
        <v>0.01996527777777778</v>
      </c>
      <c r="F38" s="95">
        <v>0.03373842592592593</v>
      </c>
      <c r="G38" s="95">
        <f t="shared" si="2"/>
        <v>0.013773148148148149</v>
      </c>
      <c r="H38" s="4">
        <f t="shared" si="0"/>
        <v>4</v>
      </c>
    </row>
    <row r="39" spans="1:8" ht="15" customHeight="1">
      <c r="A39" s="88" t="s">
        <v>314</v>
      </c>
      <c r="B39" s="7" t="s">
        <v>225</v>
      </c>
      <c r="C39" s="6">
        <v>135</v>
      </c>
      <c r="D39" s="6">
        <f t="shared" si="1"/>
        <v>96</v>
      </c>
      <c r="E39" s="114">
        <v>0.02013888888888889</v>
      </c>
      <c r="F39" s="95">
        <v>0.03443287037037037</v>
      </c>
      <c r="G39" s="95">
        <f t="shared" si="2"/>
        <v>0.01429398148148148</v>
      </c>
      <c r="H39" s="4">
        <f t="shared" si="0"/>
        <v>5</v>
      </c>
    </row>
    <row r="40" spans="1:8" ht="15" customHeight="1">
      <c r="A40" s="89"/>
      <c r="B40" s="43"/>
      <c r="C40" s="43"/>
      <c r="D40" s="44"/>
      <c r="E40" s="131" t="s">
        <v>4</v>
      </c>
      <c r="F40" s="138" t="s">
        <v>27</v>
      </c>
      <c r="G40" s="139"/>
      <c r="H40" s="131" t="s">
        <v>25</v>
      </c>
    </row>
    <row r="41" spans="1:8" ht="15" customHeight="1">
      <c r="A41" s="91"/>
      <c r="B41" s="45"/>
      <c r="C41" s="45"/>
      <c r="D41" s="46"/>
      <c r="E41" s="132"/>
      <c r="F41" s="47" t="s">
        <v>26</v>
      </c>
      <c r="G41" s="47" t="s">
        <v>28</v>
      </c>
      <c r="H41" s="132"/>
    </row>
    <row r="42" spans="1:8" ht="15" customHeight="1">
      <c r="A42" s="135" t="s">
        <v>30</v>
      </c>
      <c r="B42" s="136"/>
      <c r="C42" s="136"/>
      <c r="D42" s="137"/>
      <c r="E42" s="7">
        <v>117</v>
      </c>
      <c r="F42" s="5">
        <f>IF(SUM(G16,G22,G28,G34)=0,"",SUM(G16,G22,G28,G34))</f>
        <v>0.0863888888888889</v>
      </c>
      <c r="G42" s="5">
        <f>IF(F42="","",F42-MAX(G16,G22,G28,G34))</f>
        <v>0.061504629629629645</v>
      </c>
      <c r="H42" s="6">
        <f aca="true" t="shared" si="3" ref="H42:H47">IF(G42="","",RANK(G42,$G$42:$G$47,1))</f>
        <v>6</v>
      </c>
    </row>
    <row r="43" spans="1:8" ht="15" customHeight="1">
      <c r="A43" s="135" t="s">
        <v>50</v>
      </c>
      <c r="B43" s="136"/>
      <c r="C43" s="136"/>
      <c r="D43" s="137"/>
      <c r="E43" s="8">
        <v>121</v>
      </c>
      <c r="F43" s="5">
        <f>IF(SUM(G17,G23,G29,G35)=G1700,"",SUM(G17,G23,G29,G35))</f>
        <v>0.07425925925925926</v>
      </c>
      <c r="G43" s="5">
        <f>IF(F43="","",F43-MAX(G17,G23,G29,G35))</f>
        <v>0.046481481481481485</v>
      </c>
      <c r="H43" s="6">
        <f t="shared" si="3"/>
        <v>1</v>
      </c>
    </row>
    <row r="44" spans="1:8" ht="15" customHeight="1">
      <c r="A44" s="135" t="s">
        <v>168</v>
      </c>
      <c r="B44" s="136"/>
      <c r="C44" s="136"/>
      <c r="D44" s="137"/>
      <c r="E44" s="8">
        <v>125</v>
      </c>
      <c r="F44" s="5">
        <f>IF(SUM(G18,G24,G30,G36)=0,"",SUM(G18,G24,G30,G36))</f>
        <v>0.07440972222222222</v>
      </c>
      <c r="G44" s="5">
        <f>IF(F44="","",F44-MAX(G18,G24,G30,G36))</f>
        <v>0.049525462962962966</v>
      </c>
      <c r="H44" s="6">
        <f t="shared" si="3"/>
        <v>3</v>
      </c>
    </row>
    <row r="45" spans="1:8" ht="15" customHeight="1">
      <c r="A45" s="91"/>
      <c r="B45" s="45"/>
      <c r="C45" s="45"/>
      <c r="D45" s="46"/>
      <c r="E45" s="8">
        <v>126</v>
      </c>
      <c r="F45" s="5">
        <f>IF(SUM(G19,G25,G31,G37)=0,"",SUM(G19,G25,G31,G37))</f>
        <v>0.07471064814814815</v>
      </c>
      <c r="G45" s="5">
        <f>IF(F45="","",F45-MAX(G19,G25,G31,G37))</f>
        <v>0.0537962962962963</v>
      </c>
      <c r="H45" s="6">
        <f t="shared" si="3"/>
        <v>4</v>
      </c>
    </row>
    <row r="46" spans="1:8" ht="15" customHeight="1">
      <c r="A46" s="91"/>
      <c r="B46" s="45"/>
      <c r="C46" s="45"/>
      <c r="D46" s="46"/>
      <c r="E46" s="8">
        <v>127</v>
      </c>
      <c r="F46" s="5">
        <f>IF(SUM(G20,G26,G32,G38)=0,"",SUM(G20,G26,G32,G38))</f>
        <v>0.07434027777777778</v>
      </c>
      <c r="G46" s="5">
        <f>IF(F46="","",F46-MAX(G20,G26,G32,G38))</f>
        <v>0.049456018518518524</v>
      </c>
      <c r="H46" s="6">
        <f t="shared" si="3"/>
        <v>2</v>
      </c>
    </row>
    <row r="47" spans="1:8" ht="15" customHeight="1">
      <c r="A47" s="93"/>
      <c r="B47" s="49"/>
      <c r="C47" s="49"/>
      <c r="D47" s="50"/>
      <c r="E47" s="8">
        <v>135</v>
      </c>
      <c r="F47" s="5">
        <f>IF(SUM(G21,G27,G33,G39)=0,"",SUM(G21,G27,G33,G39))</f>
        <v>0.08104166666666666</v>
      </c>
      <c r="G47" s="5">
        <f>IF(F47="","",F47-MAX(G21,G27,G33,G39))</f>
        <v>0.056157407407407406</v>
      </c>
      <c r="H47" s="6">
        <f t="shared" si="3"/>
        <v>5</v>
      </c>
    </row>
    <row r="48" ht="15" customHeight="1"/>
    <row r="49" spans="1:7" ht="15" customHeight="1">
      <c r="A49" s="10" t="s">
        <v>38</v>
      </c>
      <c r="G49" s="122"/>
    </row>
    <row r="50" ht="15" customHeight="1"/>
    <row r="51" ht="15" customHeight="1">
      <c r="A51" s="10" t="s">
        <v>39</v>
      </c>
    </row>
    <row r="52" ht="15" customHeight="1"/>
    <row r="53" ht="15" customHeight="1"/>
    <row r="54" ht="15" customHeight="1"/>
    <row r="55" ht="15" customHeight="1"/>
    <row r="56" ht="14.25" customHeight="1" hidden="1"/>
    <row r="57" ht="14.25" customHeight="1" hidden="1"/>
    <row r="58" ht="14.25" customHeight="1" hidden="1"/>
    <row r="59" ht="14.25" customHeight="1" hidden="1"/>
  </sheetData>
  <sheetProtection password="DA94" sheet="1" objects="1" scenarios="1" selectLockedCells="1" selectUnlockedCells="1"/>
  <mergeCells count="9">
    <mergeCell ref="F40:G40"/>
    <mergeCell ref="H40:H41"/>
    <mergeCell ref="A42:D42"/>
    <mergeCell ref="A43:D43"/>
    <mergeCell ref="A44:D44"/>
    <mergeCell ref="E40:E41"/>
    <mergeCell ref="A14:A15"/>
    <mergeCell ref="B14:B15"/>
    <mergeCell ref="C14:C15"/>
  </mergeCells>
  <printOptions/>
  <pageMargins left="0.5104166666666666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B18" sqref="B18"/>
    </sheetView>
  </sheetViews>
  <sheetFormatPr defaultColWidth="0" defaultRowHeight="12.75" customHeight="1" zeroHeight="1"/>
  <cols>
    <col min="1" max="1" width="6.875" style="22" bestFit="1" customWidth="1"/>
    <col min="2" max="2" width="7.375" style="22" bestFit="1" customWidth="1"/>
    <col min="3" max="3" width="5.875" style="22" bestFit="1" customWidth="1"/>
    <col min="4" max="4" width="7.625" style="22" customWidth="1"/>
    <col min="5" max="5" width="5.875" style="22" bestFit="1" customWidth="1"/>
    <col min="6" max="6" width="7.375" style="22" customWidth="1"/>
    <col min="7" max="7" width="6.375" style="22" bestFit="1" customWidth="1"/>
    <col min="8" max="8" width="7.125" style="22" customWidth="1"/>
    <col min="9" max="9" width="5.875" style="22" bestFit="1" customWidth="1"/>
    <col min="10" max="10" width="7.00390625" style="22" customWidth="1"/>
    <col min="11" max="11" width="5.625" style="22" customWidth="1"/>
    <col min="12" max="12" width="7.25390625" style="22" customWidth="1"/>
    <col min="13" max="13" width="5.875" style="22" bestFit="1" customWidth="1"/>
    <col min="14" max="14" width="7.375" style="22" customWidth="1"/>
    <col min="15" max="15" width="5.875" style="22" customWidth="1"/>
    <col min="16" max="16" width="7.625" style="22" customWidth="1"/>
    <col min="17" max="17" width="5.75390625" style="22" customWidth="1"/>
    <col min="18" max="18" width="10.625" style="22" customWidth="1"/>
    <col min="19" max="19" width="7.625" style="22" customWidth="1"/>
    <col min="20" max="20" width="5.00390625" style="22" customWidth="1"/>
    <col min="21" max="16384" width="9.00390625" style="22" hidden="1" customWidth="1"/>
  </cols>
  <sheetData>
    <row r="1" spans="1:17" s="10" customFormat="1" ht="13.5" customHeight="1">
      <c r="A1" s="9" t="s">
        <v>87</v>
      </c>
      <c r="D1" s="147" t="s">
        <v>76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4:18" s="10" customFormat="1" ht="13.5" customHeight="1">
      <c r="D2" s="147" t="s">
        <v>147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1"/>
    </row>
    <row r="3" spans="4:17" s="10" customFormat="1" ht="13.5" customHeight="1"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4:13" s="10" customFormat="1" ht="13.5" customHeigh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7" s="10" customFormat="1" ht="13.5" customHeight="1">
      <c r="D5" s="162" t="s">
        <v>73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21" s="10" customFormat="1" ht="13.5" customHeight="1">
      <c r="A6" s="14"/>
      <c r="B6" s="14"/>
      <c r="C6" s="14"/>
      <c r="D6" s="14"/>
      <c r="E6" s="14"/>
      <c r="F6" s="14"/>
      <c r="G6" s="14"/>
      <c r="H6" s="163"/>
      <c r="I6" s="163"/>
      <c r="J6" s="163"/>
      <c r="K6" s="163"/>
      <c r="L6" s="163"/>
      <c r="M6" s="163"/>
      <c r="N6" s="14"/>
      <c r="O6" s="14"/>
      <c r="P6" s="14"/>
      <c r="Q6" s="14"/>
      <c r="R6" s="14"/>
      <c r="S6" s="14"/>
      <c r="T6" s="14"/>
      <c r="U6" s="14"/>
    </row>
    <row r="7" spans="1:21" s="10" customFormat="1" ht="13.5" customHeight="1">
      <c r="A7" s="14"/>
      <c r="B7" s="14"/>
      <c r="C7" s="14"/>
      <c r="D7" s="14"/>
      <c r="E7" s="14"/>
      <c r="F7" s="146" t="s">
        <v>75</v>
      </c>
      <c r="G7" s="146"/>
      <c r="H7" s="146"/>
      <c r="I7" s="146"/>
      <c r="J7" s="146"/>
      <c r="K7" s="146"/>
      <c r="L7" s="146"/>
      <c r="M7" s="146"/>
      <c r="N7" s="146"/>
      <c r="O7" s="15"/>
      <c r="P7" s="16"/>
      <c r="Q7" s="16"/>
      <c r="R7" s="14"/>
      <c r="S7" s="14"/>
      <c r="T7" s="14"/>
      <c r="U7" s="14"/>
    </row>
    <row r="8" spans="1:21" s="10" customFormat="1" ht="13.5" customHeight="1">
      <c r="A8" s="14"/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4"/>
      <c r="S8" s="14"/>
      <c r="T8" s="14"/>
      <c r="U8" s="14"/>
    </row>
    <row r="9" spans="1:21" s="10" customFormat="1" ht="13.5" customHeight="1">
      <c r="A9" s="14"/>
      <c r="B9" s="14"/>
      <c r="C9" s="14"/>
      <c r="D9" s="14"/>
      <c r="E9" s="14"/>
      <c r="F9" s="146" t="s">
        <v>67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7"/>
      <c r="R9" s="14"/>
      <c r="S9" s="14"/>
      <c r="T9" s="14"/>
      <c r="U9" s="14"/>
    </row>
    <row r="10" spans="1:21" s="10" customFormat="1" ht="13.5" customHeight="1">
      <c r="A10" s="14"/>
      <c r="B10" s="14"/>
      <c r="C10" s="14"/>
      <c r="D10" s="14"/>
      <c r="E10" s="14"/>
      <c r="F10" s="12"/>
      <c r="G10" s="12"/>
      <c r="H10" s="12"/>
      <c r="I10" s="12"/>
      <c r="J10" s="12"/>
      <c r="K10" s="12"/>
      <c r="L10" s="12"/>
      <c r="M10" s="12"/>
      <c r="N10" s="14"/>
      <c r="O10" s="14"/>
      <c r="P10" s="14"/>
      <c r="Q10" s="14"/>
      <c r="R10" s="14"/>
      <c r="S10" s="14"/>
      <c r="T10" s="14"/>
      <c r="U10" s="14"/>
    </row>
    <row r="11" spans="1:21" s="20" customFormat="1" ht="13.5" customHeight="1">
      <c r="A11" s="147" t="s">
        <v>68</v>
      </c>
      <c r="B11" s="147"/>
      <c r="C11" s="147"/>
      <c r="D11" s="147"/>
      <c r="E11" s="147"/>
      <c r="F11" s="147"/>
      <c r="G11" s="147"/>
      <c r="H11" s="147"/>
      <c r="I11" s="148" t="s">
        <v>74</v>
      </c>
      <c r="J11" s="148"/>
      <c r="K11" s="148"/>
      <c r="L11" s="18" t="s">
        <v>146</v>
      </c>
      <c r="M11" s="13"/>
      <c r="N11" s="18"/>
      <c r="O11" s="18"/>
      <c r="P11" s="18"/>
      <c r="Q11" s="18"/>
      <c r="R11" s="18"/>
      <c r="S11" s="18"/>
      <c r="T11" s="19"/>
      <c r="U11" s="19"/>
    </row>
    <row r="12" s="10" customFormat="1" ht="13.5" customHeight="1" thickBot="1"/>
    <row r="13" spans="1:19" s="21" customFormat="1" ht="15.75" customHeight="1" thickBot="1">
      <c r="A13" s="68"/>
      <c r="B13" s="149" t="s">
        <v>69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 t="s">
        <v>70</v>
      </c>
      <c r="S13" s="153" t="s">
        <v>54</v>
      </c>
    </row>
    <row r="14" spans="1:19" ht="15.75" customHeight="1" thickBot="1">
      <c r="A14" s="69" t="s">
        <v>4</v>
      </c>
      <c r="B14" s="156" t="s">
        <v>9</v>
      </c>
      <c r="C14" s="156"/>
      <c r="D14" s="156"/>
      <c r="E14" s="157"/>
      <c r="F14" s="158" t="s">
        <v>10</v>
      </c>
      <c r="G14" s="159"/>
      <c r="H14" s="159"/>
      <c r="I14" s="160"/>
      <c r="J14" s="158" t="s">
        <v>144</v>
      </c>
      <c r="K14" s="159"/>
      <c r="L14" s="159"/>
      <c r="M14" s="160"/>
      <c r="N14" s="158" t="s">
        <v>145</v>
      </c>
      <c r="O14" s="159"/>
      <c r="P14" s="159"/>
      <c r="Q14" s="159"/>
      <c r="R14" s="152"/>
      <c r="S14" s="154"/>
    </row>
    <row r="15" spans="1:19" ht="15.75" thickBot="1">
      <c r="A15" s="70" t="s">
        <v>11</v>
      </c>
      <c r="B15" s="144" t="s">
        <v>12</v>
      </c>
      <c r="C15" s="145"/>
      <c r="D15" s="144" t="s">
        <v>71</v>
      </c>
      <c r="E15" s="145"/>
      <c r="F15" s="144" t="s">
        <v>12</v>
      </c>
      <c r="G15" s="145"/>
      <c r="H15" s="144" t="s">
        <v>71</v>
      </c>
      <c r="I15" s="145"/>
      <c r="J15" s="144" t="s">
        <v>12</v>
      </c>
      <c r="K15" s="145"/>
      <c r="L15" s="144" t="s">
        <v>71</v>
      </c>
      <c r="M15" s="145"/>
      <c r="N15" s="144" t="s">
        <v>12</v>
      </c>
      <c r="O15" s="145"/>
      <c r="P15" s="144" t="s">
        <v>71</v>
      </c>
      <c r="Q15" s="145"/>
      <c r="R15" s="152"/>
      <c r="S15" s="154"/>
    </row>
    <row r="16" spans="1:19" ht="33" customHeight="1" thickBot="1">
      <c r="A16" s="71"/>
      <c r="B16" s="72" t="s">
        <v>72</v>
      </c>
      <c r="C16" s="73" t="s">
        <v>16</v>
      </c>
      <c r="D16" s="72" t="s">
        <v>72</v>
      </c>
      <c r="E16" s="73" t="s">
        <v>16</v>
      </c>
      <c r="F16" s="72" t="s">
        <v>72</v>
      </c>
      <c r="G16" s="73" t="s">
        <v>16</v>
      </c>
      <c r="H16" s="72" t="s">
        <v>72</v>
      </c>
      <c r="I16" s="74" t="s">
        <v>16</v>
      </c>
      <c r="J16" s="75" t="s">
        <v>72</v>
      </c>
      <c r="K16" s="73" t="s">
        <v>16</v>
      </c>
      <c r="L16" s="72" t="s">
        <v>72</v>
      </c>
      <c r="M16" s="74" t="s">
        <v>16</v>
      </c>
      <c r="N16" s="75" t="s">
        <v>72</v>
      </c>
      <c r="O16" s="73" t="s">
        <v>16</v>
      </c>
      <c r="P16" s="72" t="s">
        <v>72</v>
      </c>
      <c r="Q16" s="73" t="s">
        <v>16</v>
      </c>
      <c r="R16" s="152"/>
      <c r="S16" s="155"/>
    </row>
    <row r="17" spans="1:20" ht="33" customHeight="1">
      <c r="A17" s="76">
        <v>117</v>
      </c>
      <c r="B17" s="96">
        <f>'Д3-4кл'!G42</f>
        <v>0.01515046296296296</v>
      </c>
      <c r="C17" s="77">
        <f aca="true" t="shared" si="0" ref="C17:C22">IF(B17="","",RANK(B17,$B$17:$B$22,1))</f>
        <v>5</v>
      </c>
      <c r="D17" s="96">
        <f>'М3-4кл'!G42</f>
        <v>0.01269675925925926</v>
      </c>
      <c r="E17" s="77">
        <f aca="true" t="shared" si="1" ref="E17:E22">IF(D17="","",RANK(D17,$D$17:$D$22,1))</f>
        <v>6</v>
      </c>
      <c r="F17" s="96">
        <f>'Д5-6кл'!G42</f>
        <v>0.027233796296296298</v>
      </c>
      <c r="G17" s="77">
        <f aca="true" t="shared" si="2" ref="G17:G22">IF(F17="","",RANK(F17,$F$17:$F$22,1))</f>
        <v>5</v>
      </c>
      <c r="H17" s="96">
        <f>'М5-6кл'!G42</f>
        <v>0.020231481481481482</v>
      </c>
      <c r="I17" s="77">
        <f aca="true" t="shared" si="3" ref="I17:I22">IF(H17="","",RANK(H17,$H$17:$H$22,1))</f>
        <v>4</v>
      </c>
      <c r="J17" s="96">
        <f>'Д7-9кл'!G42</f>
        <v>0.0472685185185185</v>
      </c>
      <c r="K17" s="77">
        <f aca="true" t="shared" si="4" ref="K17:K22">IF(J17="","",RANK(J17,$J$17:$J$22,1))</f>
        <v>4</v>
      </c>
      <c r="L17" s="96">
        <f>'М7-9кл'!G42</f>
        <v>0.028229166666666666</v>
      </c>
      <c r="M17" s="77">
        <f aca="true" t="shared" si="5" ref="M17:M22">IF(L17="","",RANK(L17,$L$17:$L$22,1))</f>
        <v>6</v>
      </c>
      <c r="N17" s="96">
        <f>'Д10-11кл'!G42</f>
        <v>0.04230324074074074</v>
      </c>
      <c r="O17" s="77">
        <f aca="true" t="shared" si="6" ref="O17:O22">IF(N17="","",RANK(N17,$N$17:$N$22,1))</f>
        <v>4</v>
      </c>
      <c r="P17" s="96">
        <f>'Ю10-11кл'!G42</f>
        <v>0.061504629629629645</v>
      </c>
      <c r="Q17" s="78">
        <f aca="true" t="shared" si="7" ref="Q17:Q22">IF(P17="","",RANK(P17,$P$17:$P$22,1))</f>
        <v>6</v>
      </c>
      <c r="R17" s="2">
        <f aca="true" t="shared" si="8" ref="R17:R22">IF(SUM(C17,E17,G17,I17,K17,M17,O17,Q17)=0,"",SUM(C17,E17,G17,I17,K17,M17,O17,Q17))</f>
        <v>40</v>
      </c>
      <c r="S17" s="79">
        <f aca="true" t="shared" si="9" ref="S17:S22">IF(R17="","",RANK(R17,$R$17:$R$22,1))</f>
        <v>6</v>
      </c>
      <c r="T17" s="33"/>
    </row>
    <row r="18" spans="1:20" ht="33" customHeight="1">
      <c r="A18" s="80">
        <v>121</v>
      </c>
      <c r="B18" s="96">
        <f>'Д3-4кл'!G43</f>
        <v>0.014548611111111113</v>
      </c>
      <c r="C18" s="77">
        <f t="shared" si="0"/>
        <v>4</v>
      </c>
      <c r="D18" s="96">
        <f>'М3-4кл'!G43</f>
        <v>0.010277777777777778</v>
      </c>
      <c r="E18" s="77">
        <f t="shared" si="1"/>
        <v>3</v>
      </c>
      <c r="F18" s="96">
        <f>'Д5-6кл'!G43</f>
        <v>0.025740740740740745</v>
      </c>
      <c r="G18" s="77">
        <f t="shared" si="2"/>
        <v>4</v>
      </c>
      <c r="H18" s="96">
        <f>'М5-6кл'!G43</f>
        <v>0.019004629629629628</v>
      </c>
      <c r="I18" s="77">
        <f t="shared" si="3"/>
        <v>3</v>
      </c>
      <c r="J18" s="96">
        <f>'Д7-9кл'!G43</f>
        <v>0.050868055555555555</v>
      </c>
      <c r="K18" s="77">
        <f t="shared" si="4"/>
        <v>5</v>
      </c>
      <c r="L18" s="96">
        <f>'М7-9кл'!G43</f>
        <v>0.02408564814814815</v>
      </c>
      <c r="M18" s="77">
        <f t="shared" si="5"/>
        <v>5</v>
      </c>
      <c r="N18" s="96">
        <f>'Д10-11кл'!G43</f>
        <v>0.04238425925925925</v>
      </c>
      <c r="O18" s="77">
        <f t="shared" si="6"/>
        <v>5</v>
      </c>
      <c r="P18" s="96">
        <f>'Ю10-11кл'!G43</f>
        <v>0.046481481481481485</v>
      </c>
      <c r="Q18" s="78">
        <f t="shared" si="7"/>
        <v>1</v>
      </c>
      <c r="R18" s="85">
        <f t="shared" si="8"/>
        <v>30</v>
      </c>
      <c r="S18" s="86">
        <f t="shared" si="9"/>
        <v>3</v>
      </c>
      <c r="T18" s="32"/>
    </row>
    <row r="19" spans="1:20" ht="33" customHeight="1">
      <c r="A19" s="76">
        <v>125</v>
      </c>
      <c r="B19" s="96">
        <f>'Д3-4кл'!G44</f>
        <v>0.013310185185185189</v>
      </c>
      <c r="C19" s="77">
        <f t="shared" si="0"/>
        <v>2</v>
      </c>
      <c r="D19" s="96">
        <f>'М3-4кл'!G44</f>
        <v>0.010243055555555556</v>
      </c>
      <c r="E19" s="77">
        <f t="shared" si="1"/>
        <v>2</v>
      </c>
      <c r="F19" s="96">
        <f>'Д5-6кл'!G44</f>
        <v>0.021759259259259256</v>
      </c>
      <c r="G19" s="77">
        <f t="shared" si="2"/>
        <v>2</v>
      </c>
      <c r="H19" s="96">
        <f>'М5-6кл'!G44</f>
        <v>0.016319444444444445</v>
      </c>
      <c r="I19" s="77">
        <f t="shared" si="3"/>
        <v>1</v>
      </c>
      <c r="J19" s="96">
        <f>'Д7-9кл'!G44</f>
        <v>0.04027777777777777</v>
      </c>
      <c r="K19" s="77">
        <f t="shared" si="4"/>
        <v>3</v>
      </c>
      <c r="L19" s="96">
        <f>'М7-9кл'!G44</f>
        <v>0.019618055555555555</v>
      </c>
      <c r="M19" s="77">
        <f t="shared" si="5"/>
        <v>2</v>
      </c>
      <c r="N19" s="96">
        <f>'Д10-11кл'!G44</f>
        <v>0.023541666666666676</v>
      </c>
      <c r="O19" s="77">
        <f t="shared" si="6"/>
        <v>1</v>
      </c>
      <c r="P19" s="96">
        <f>'Ю10-11кл'!G44</f>
        <v>0.049525462962962966</v>
      </c>
      <c r="Q19" s="78">
        <f t="shared" si="7"/>
        <v>3</v>
      </c>
      <c r="R19" s="85">
        <f t="shared" si="8"/>
        <v>16</v>
      </c>
      <c r="S19" s="86">
        <f t="shared" si="9"/>
        <v>2</v>
      </c>
      <c r="T19" s="36"/>
    </row>
    <row r="20" spans="1:20" ht="33" customHeight="1">
      <c r="A20" s="80">
        <v>126</v>
      </c>
      <c r="B20" s="96">
        <f>'Д3-4кл'!G45</f>
        <v>0.017175925925925928</v>
      </c>
      <c r="C20" s="77">
        <f t="shared" si="0"/>
        <v>6</v>
      </c>
      <c r="D20" s="96">
        <f>'М3-4кл'!G45</f>
        <v>0.011631944444444445</v>
      </c>
      <c r="E20" s="77">
        <f t="shared" si="1"/>
        <v>5</v>
      </c>
      <c r="F20" s="96">
        <f>'Д5-6кл'!G45</f>
        <v>0.023020833333333338</v>
      </c>
      <c r="G20" s="77">
        <f t="shared" si="2"/>
        <v>3</v>
      </c>
      <c r="H20" s="96">
        <f>'М5-6кл'!G45</f>
        <v>0.020439814814814813</v>
      </c>
      <c r="I20" s="77">
        <f t="shared" si="3"/>
        <v>5</v>
      </c>
      <c r="J20" s="96">
        <f>'Д7-9кл'!G45</f>
        <v>0.050868055555555555</v>
      </c>
      <c r="K20" s="77">
        <f t="shared" si="4"/>
        <v>5</v>
      </c>
      <c r="L20" s="96">
        <f>'М7-9кл'!G45</f>
        <v>0.018645833333333334</v>
      </c>
      <c r="M20" s="77">
        <f t="shared" si="5"/>
        <v>1</v>
      </c>
      <c r="N20" s="96">
        <f>'Д10-11кл'!G45</f>
        <v>0.052500000000000005</v>
      </c>
      <c r="O20" s="77">
        <f t="shared" si="6"/>
        <v>6</v>
      </c>
      <c r="P20" s="96">
        <f>'Ю10-11кл'!G45</f>
        <v>0.0537962962962963</v>
      </c>
      <c r="Q20" s="78">
        <f t="shared" si="7"/>
        <v>4</v>
      </c>
      <c r="R20" s="85">
        <f t="shared" si="8"/>
        <v>35</v>
      </c>
      <c r="S20" s="86">
        <f t="shared" si="9"/>
        <v>5</v>
      </c>
      <c r="T20" s="35"/>
    </row>
    <row r="21" spans="1:20" ht="33" customHeight="1">
      <c r="A21" s="80">
        <v>127</v>
      </c>
      <c r="B21" s="96">
        <f>'Д3-4кл'!G46</f>
        <v>0.011608796296296298</v>
      </c>
      <c r="C21" s="77">
        <f t="shared" si="0"/>
        <v>1</v>
      </c>
      <c r="D21" s="96">
        <f>'М3-4кл'!G46</f>
        <v>0.009560185185185185</v>
      </c>
      <c r="E21" s="77">
        <f t="shared" si="1"/>
        <v>1</v>
      </c>
      <c r="F21" s="96">
        <f>'Д5-6кл'!G46</f>
        <v>0.020775462962962964</v>
      </c>
      <c r="G21" s="77">
        <f t="shared" si="2"/>
        <v>1</v>
      </c>
      <c r="H21" s="96">
        <f>'М5-6кл'!G46</f>
        <v>0.01648148148148148</v>
      </c>
      <c r="I21" s="77">
        <f t="shared" si="3"/>
        <v>2</v>
      </c>
      <c r="J21" s="96">
        <f>'Д7-9кл'!G46</f>
        <v>0.037118055555555564</v>
      </c>
      <c r="K21" s="77">
        <f t="shared" si="4"/>
        <v>2</v>
      </c>
      <c r="L21" s="96">
        <f>'М7-9кл'!G46</f>
        <v>0.021770833333333336</v>
      </c>
      <c r="M21" s="77">
        <f t="shared" si="5"/>
        <v>4</v>
      </c>
      <c r="N21" s="96">
        <f>'Д10-11кл'!G46</f>
        <v>0.0364699074074074</v>
      </c>
      <c r="O21" s="77">
        <f t="shared" si="6"/>
        <v>2</v>
      </c>
      <c r="P21" s="96">
        <f>'Ю10-11кл'!G46</f>
        <v>0.049456018518518524</v>
      </c>
      <c r="Q21" s="78">
        <f t="shared" si="7"/>
        <v>2</v>
      </c>
      <c r="R21" s="85">
        <f t="shared" si="8"/>
        <v>15</v>
      </c>
      <c r="S21" s="86">
        <f t="shared" si="9"/>
        <v>1</v>
      </c>
      <c r="T21" s="34"/>
    </row>
    <row r="22" spans="1:20" ht="33" customHeight="1" thickBot="1">
      <c r="A22" s="81">
        <v>135</v>
      </c>
      <c r="B22" s="97">
        <f>'Д3-4кл'!G47</f>
        <v>0.013368055555555553</v>
      </c>
      <c r="C22" s="82">
        <f t="shared" si="0"/>
        <v>3</v>
      </c>
      <c r="D22" s="97">
        <f>'М3-4кл'!G47</f>
        <v>0.011354166666666667</v>
      </c>
      <c r="E22" s="82">
        <f t="shared" si="1"/>
        <v>4</v>
      </c>
      <c r="F22" s="97">
        <f>'Д5-6кл'!G47</f>
        <v>0.02834490740740741</v>
      </c>
      <c r="G22" s="82">
        <f t="shared" si="2"/>
        <v>6</v>
      </c>
      <c r="H22" s="97">
        <f>'М5-6кл'!G47</f>
        <v>0.027002314814814812</v>
      </c>
      <c r="I22" s="82">
        <f t="shared" si="3"/>
        <v>6</v>
      </c>
      <c r="J22" s="97">
        <f>'Д7-9кл'!G47</f>
        <v>0.03081018518518519</v>
      </c>
      <c r="K22" s="82">
        <f t="shared" si="4"/>
        <v>1</v>
      </c>
      <c r="L22" s="97">
        <f>'М7-9кл'!G47</f>
        <v>0.02159722222222222</v>
      </c>
      <c r="M22" s="82">
        <f t="shared" si="5"/>
        <v>3</v>
      </c>
      <c r="N22" s="97">
        <f>'Д10-11кл'!G47</f>
        <v>0.03820601851851853</v>
      </c>
      <c r="O22" s="82">
        <f t="shared" si="6"/>
        <v>3</v>
      </c>
      <c r="P22" s="97">
        <f>'Ю10-11кл'!G47</f>
        <v>0.056157407407407406</v>
      </c>
      <c r="Q22" s="83">
        <f t="shared" si="7"/>
        <v>5</v>
      </c>
      <c r="R22" s="3">
        <f t="shared" si="8"/>
        <v>31</v>
      </c>
      <c r="S22" s="84">
        <f t="shared" si="9"/>
        <v>4</v>
      </c>
      <c r="T22" s="35"/>
    </row>
    <row r="23" spans="1:20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"/>
    </row>
    <row r="24" spans="1:19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5.75" customHeight="1">
      <c r="A25" s="143" t="s">
        <v>13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24"/>
      <c r="L25" s="143" t="s">
        <v>88</v>
      </c>
      <c r="M25" s="143"/>
      <c r="N25" s="143"/>
      <c r="O25" s="143"/>
      <c r="P25" s="143"/>
      <c r="Q25" s="143"/>
      <c r="R25" s="143"/>
      <c r="S25" s="143"/>
    </row>
    <row r="26" spans="1:17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 customHeight="1">
      <c r="A27" s="25"/>
      <c r="B27" s="25"/>
      <c r="C27" s="25"/>
      <c r="D27" s="25"/>
      <c r="E27" s="25"/>
      <c r="F27" s="25"/>
      <c r="G27" s="25"/>
      <c r="H27" s="26"/>
      <c r="I27" s="26"/>
      <c r="J27" s="25"/>
      <c r="K27" s="25"/>
      <c r="L27" s="25"/>
      <c r="M27" s="25"/>
      <c r="N27" s="25"/>
      <c r="O27" s="25"/>
      <c r="P27" s="25"/>
      <c r="Q27" s="25"/>
    </row>
    <row r="28" spans="1:17" ht="15.75" customHeight="1" hidden="1">
      <c r="A28" s="27"/>
      <c r="B28" s="27"/>
      <c r="C28" s="27"/>
      <c r="D28" s="27"/>
      <c r="E28" s="27"/>
      <c r="F28" s="27"/>
      <c r="G28" s="27"/>
      <c r="H28" s="28"/>
      <c r="I28" s="28"/>
      <c r="J28" s="27"/>
      <c r="K28" s="27"/>
      <c r="L28" s="27"/>
      <c r="M28" s="27"/>
      <c r="N28" s="27"/>
      <c r="O28" s="27"/>
      <c r="P28" s="27"/>
      <c r="Q28" s="27"/>
    </row>
    <row r="29" spans="1:17" ht="14.25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4.25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4:17" s="29" customFormat="1" ht="15" hidden="1">
      <c r="N31" s="30"/>
      <c r="O31" s="30"/>
      <c r="P31" s="30"/>
      <c r="Q31" s="30"/>
    </row>
    <row r="32" spans="1:17" ht="14.25" hidden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4.25" hidden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</sheetData>
  <sheetProtection selectLockedCells="1" selectUnlockedCells="1"/>
  <mergeCells count="26">
    <mergeCell ref="D1:Q1"/>
    <mergeCell ref="D2:Q2"/>
    <mergeCell ref="D3:Q3"/>
    <mergeCell ref="D5:Q5"/>
    <mergeCell ref="H6:M6"/>
    <mergeCell ref="F7:N7"/>
    <mergeCell ref="F9:P9"/>
    <mergeCell ref="A11:H11"/>
    <mergeCell ref="I11:K11"/>
    <mergeCell ref="B13:Q13"/>
    <mergeCell ref="R13:R16"/>
    <mergeCell ref="S13:S16"/>
    <mergeCell ref="B14:E14"/>
    <mergeCell ref="F14:I14"/>
    <mergeCell ref="J14:M14"/>
    <mergeCell ref="N14:Q14"/>
    <mergeCell ref="N15:O15"/>
    <mergeCell ref="P15:Q15"/>
    <mergeCell ref="A25:J25"/>
    <mergeCell ref="L25:S25"/>
    <mergeCell ref="B15:C15"/>
    <mergeCell ref="D15:E15"/>
    <mergeCell ref="F15:G15"/>
    <mergeCell ref="H15:I15"/>
    <mergeCell ref="J15:K15"/>
    <mergeCell ref="L15:M15"/>
  </mergeCells>
  <conditionalFormatting sqref="S17:S22">
    <cfRule type="cellIs" priority="1" dxfId="36" operator="lessThan" stopIfTrue="1">
      <formula>4</formula>
    </cfRule>
  </conditionalFormatting>
  <printOptions/>
  <pageMargins left="0.3937007874015748" right="0" top="0.3937007874015748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Гессель</cp:lastModifiedBy>
  <cp:lastPrinted>2017-03-13T03:53:37Z</cp:lastPrinted>
  <dcterms:created xsi:type="dcterms:W3CDTF">1996-10-08T23:32:33Z</dcterms:created>
  <dcterms:modified xsi:type="dcterms:W3CDTF">2017-03-13T04:10:11Z</dcterms:modified>
  <cp:category/>
  <cp:version/>
  <cp:contentType/>
  <cp:contentStatus/>
</cp:coreProperties>
</file>