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80" windowHeight="1440" tabRatio="1000" activeTab="9"/>
  </bookViews>
  <sheets>
    <sheet name="М3-4кл" sheetId="1" r:id="rId1"/>
    <sheet name="Д3-4кл" sheetId="2" r:id="rId2"/>
    <sheet name="М5-6кл" sheetId="3" r:id="rId3"/>
    <sheet name="Д5-6кл" sheetId="4" r:id="rId4"/>
    <sheet name="М7-8кл" sheetId="5" r:id="rId5"/>
    <sheet name="Д7-8кл" sheetId="6" r:id="rId6"/>
    <sheet name="Ю9-11кл" sheetId="7" r:id="rId7"/>
    <sheet name="Д9-11кл" sheetId="8" r:id="rId8"/>
    <sheet name="ПротОбщКомПер-ва" sheetId="9" r:id="rId9"/>
    <sheet name="Победители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<sst xmlns="http://schemas.openxmlformats.org/spreadsheetml/2006/main" count="787" uniqueCount="342">
  <si>
    <t>Фамилия Имя</t>
  </si>
  <si>
    <t>старта</t>
  </si>
  <si>
    <t>Результат</t>
  </si>
  <si>
    <t>участника</t>
  </si>
  <si>
    <t>МБОУ</t>
  </si>
  <si>
    <t>класс</t>
  </si>
  <si>
    <t>Номер</t>
  </si>
  <si>
    <t xml:space="preserve">Время </t>
  </si>
  <si>
    <t>(мин. сек.)</t>
  </si>
  <si>
    <t>Место проведения:</t>
  </si>
  <si>
    <t>3 - 4 классы</t>
  </si>
  <si>
    <t>5 - 6 классы</t>
  </si>
  <si>
    <t>7 - 8 классы</t>
  </si>
  <si>
    <t>9 - 11 классы</t>
  </si>
  <si>
    <t>№</t>
  </si>
  <si>
    <t>Девочки</t>
  </si>
  <si>
    <t xml:space="preserve">Главный судья Спартакиады: _________________  Гессель Т.Т. </t>
  </si>
  <si>
    <t>3 место</t>
  </si>
  <si>
    <t>2 место</t>
  </si>
  <si>
    <t>место</t>
  </si>
  <si>
    <t>1 место</t>
  </si>
  <si>
    <t>Занятое</t>
  </si>
  <si>
    <t>№ уч-ка</t>
  </si>
  <si>
    <t>результат</t>
  </si>
  <si>
    <t>занятое место</t>
  </si>
  <si>
    <t>г. Снежинск</t>
  </si>
  <si>
    <t xml:space="preserve">                                                "ЛЮБИМОМУ ГОРОДУ - НАШИ РЕКОРДЫ!"</t>
  </si>
  <si>
    <t>финиша</t>
  </si>
  <si>
    <t>Командное место</t>
  </si>
  <si>
    <t>всех уч-ков</t>
  </si>
  <si>
    <t>Командный результат</t>
  </si>
  <si>
    <t>зачётный</t>
  </si>
  <si>
    <t xml:space="preserve">                                               "ЛЮБИМОМУ ГОРОДУ - НАШИ РЕКОРДЫ!"</t>
  </si>
  <si>
    <t>Показатели командных результатов</t>
  </si>
  <si>
    <t>Дата:</t>
  </si>
  <si>
    <t>Дистанция:</t>
  </si>
  <si>
    <t>Участники:</t>
  </si>
  <si>
    <t>Температура воздуха:</t>
  </si>
  <si>
    <t>у мальчиков</t>
  </si>
  <si>
    <t xml:space="preserve"> параллель 3 - 4 классы</t>
  </si>
  <si>
    <t xml:space="preserve">              П Р О Т О К О Л</t>
  </si>
  <si>
    <t>Главный судья Спартакиады: _______________ / Гессель Т.Т.</t>
  </si>
  <si>
    <t>Главный секретарь Спартакиады:____________/ Шаров В.М.</t>
  </si>
  <si>
    <t xml:space="preserve">   МАЛЬЧИКИ</t>
  </si>
  <si>
    <t>у девочек</t>
  </si>
  <si>
    <t xml:space="preserve">                  Стадион им. Гагарина</t>
  </si>
  <si>
    <t xml:space="preserve">                   Мальчики 3-4 класс</t>
  </si>
  <si>
    <t xml:space="preserve">                  1 км</t>
  </si>
  <si>
    <t xml:space="preserve">                   Мальчики 5-6 класс</t>
  </si>
  <si>
    <t xml:space="preserve"> параллель 5 - 6 классы</t>
  </si>
  <si>
    <t xml:space="preserve">                   Девочки 3-4 класс</t>
  </si>
  <si>
    <t xml:space="preserve">                   Мальчики 7-8 класс</t>
  </si>
  <si>
    <t xml:space="preserve"> параллель 7 - 8 классы</t>
  </si>
  <si>
    <t xml:space="preserve">                   5 км</t>
  </si>
  <si>
    <t xml:space="preserve">                   Юноши 9-11 класс</t>
  </si>
  <si>
    <t xml:space="preserve">     ЮНОШИ</t>
  </si>
  <si>
    <t>у юношей</t>
  </si>
  <si>
    <t xml:space="preserve"> параллель 9 - 11 классы</t>
  </si>
  <si>
    <t xml:space="preserve">    ДЕВУШКИ</t>
  </si>
  <si>
    <t>у девушек</t>
  </si>
  <si>
    <t>4в</t>
  </si>
  <si>
    <t>4б</t>
  </si>
  <si>
    <t>4а</t>
  </si>
  <si>
    <t>6а</t>
  </si>
  <si>
    <t>6в</t>
  </si>
  <si>
    <t>5б</t>
  </si>
  <si>
    <t>Савельев Дмитрий</t>
  </si>
  <si>
    <t>5а</t>
  </si>
  <si>
    <t>Ржевская Елизавета</t>
  </si>
  <si>
    <t>Стрижов Дмитрий</t>
  </si>
  <si>
    <t>8б</t>
  </si>
  <si>
    <t>Власов Анатолий</t>
  </si>
  <si>
    <t>Рубцов Павел</t>
  </si>
  <si>
    <t>7а</t>
  </si>
  <si>
    <t>Навощик Валентин</t>
  </si>
  <si>
    <t xml:space="preserve">Халитова Вероника </t>
  </si>
  <si>
    <t>8в</t>
  </si>
  <si>
    <t>Забелина Екатерина</t>
  </si>
  <si>
    <t>7б</t>
  </si>
  <si>
    <t>8а</t>
  </si>
  <si>
    <t>Андреев Антон</t>
  </si>
  <si>
    <t>10а</t>
  </si>
  <si>
    <t>10б</t>
  </si>
  <si>
    <t>Гарипова Венера</t>
  </si>
  <si>
    <t>9б</t>
  </si>
  <si>
    <t>Рыбаков Никита</t>
  </si>
  <si>
    <t>Николаева Виктория</t>
  </si>
  <si>
    <t>Чернуха Евгения</t>
  </si>
  <si>
    <t>6б</t>
  </si>
  <si>
    <t>Настасков Данила</t>
  </si>
  <si>
    <t>Нагаева Ольга</t>
  </si>
  <si>
    <t>Ноткин Егор</t>
  </si>
  <si>
    <t>Куксин Дмитрий</t>
  </si>
  <si>
    <t>Пырегова Яна</t>
  </si>
  <si>
    <t>Дмитриева Карина</t>
  </si>
  <si>
    <t>Лихачёва Анастасия</t>
  </si>
  <si>
    <t>Шмелёва Мария</t>
  </si>
  <si>
    <t>Югов Сергей</t>
  </si>
  <si>
    <t>11а</t>
  </si>
  <si>
    <t>Чебуров Григорий</t>
  </si>
  <si>
    <t>Селиванов Валерий</t>
  </si>
  <si>
    <t>11б</t>
  </si>
  <si>
    <t>Балхина Анастасия</t>
  </si>
  <si>
    <t>Шакирова Ирина</t>
  </si>
  <si>
    <t>Дырин Дмитрий</t>
  </si>
  <si>
    <t xml:space="preserve">Котов Георгий </t>
  </si>
  <si>
    <t>3б</t>
  </si>
  <si>
    <t>Бармина Анна</t>
  </si>
  <si>
    <t>Логвинов Никита</t>
  </si>
  <si>
    <t>5в</t>
  </si>
  <si>
    <t>Бондаренко Алёна</t>
  </si>
  <si>
    <t>Горшкова Наталья</t>
  </si>
  <si>
    <t>Родионов Вячеслав</t>
  </si>
  <si>
    <t>Машков Денис</t>
  </si>
  <si>
    <t>Кравцов Дмитрий</t>
  </si>
  <si>
    <t>Веселова Мария</t>
  </si>
  <si>
    <t>Мосеева Анастасия</t>
  </si>
  <si>
    <t>Абдрахимов Ильдар</t>
  </si>
  <si>
    <t>Грядобитов Василий</t>
  </si>
  <si>
    <t>9а</t>
  </si>
  <si>
    <t>Саитботалова Диана</t>
  </si>
  <si>
    <t>Никульшин Павел</t>
  </si>
  <si>
    <t>Краснобояров Константин</t>
  </si>
  <si>
    <t>Вилков Кирилл</t>
  </si>
  <si>
    <t>Варлашов Роман</t>
  </si>
  <si>
    <t>Голощапова Полина</t>
  </si>
  <si>
    <t>Шибакова Юля</t>
  </si>
  <si>
    <t>7в</t>
  </si>
  <si>
    <t>Овчинников Максим</t>
  </si>
  <si>
    <t>Боков Михаил</t>
  </si>
  <si>
    <t>Серов Сергей</t>
  </si>
  <si>
    <t>Беляева Алёна</t>
  </si>
  <si>
    <t>Спрогис Арина</t>
  </si>
  <si>
    <t>Стрежнева Алиса</t>
  </si>
  <si>
    <t>Уфимцева Ольга</t>
  </si>
  <si>
    <t>Шубин Денис</t>
  </si>
  <si>
    <t>Яскина Соня</t>
  </si>
  <si>
    <t>Бондарева Соня</t>
  </si>
  <si>
    <t>Снедкова Анна</t>
  </si>
  <si>
    <t>Голышев Макар</t>
  </si>
  <si>
    <t>Коренюгин Андрей</t>
  </si>
  <si>
    <t>Тюрина Юля</t>
  </si>
  <si>
    <t>9в</t>
  </si>
  <si>
    <t>Терехов Иван</t>
  </si>
  <si>
    <t>Спицын Антон</t>
  </si>
  <si>
    <t>Лебедева Анна</t>
  </si>
  <si>
    <t>Дунаева Кристина</t>
  </si>
  <si>
    <t>Коковина Маргарита</t>
  </si>
  <si>
    <t>Мальчики:  3-4 кл.   (дистанция  1 км.)</t>
  </si>
  <si>
    <t>Мальчики: 5-6 кл.    (дистанция 1 км)</t>
  </si>
  <si>
    <t>Девушки: 9-11 кл.    (дистанция 3 км.)</t>
  </si>
  <si>
    <t>Юноши: 9-11 кл.    (дистанция 5 км.)</t>
  </si>
  <si>
    <t>МЕСТО</t>
  </si>
  <si>
    <t xml:space="preserve">       Место проведения:</t>
  </si>
  <si>
    <t xml:space="preserve">                              Дата:</t>
  </si>
  <si>
    <t xml:space="preserve">                    Дистанция:</t>
  </si>
  <si>
    <t xml:space="preserve">                    Участники:</t>
  </si>
  <si>
    <t xml:space="preserve"> Температура воздуха:</t>
  </si>
  <si>
    <t xml:space="preserve">                                     соревнований лично-командного первенства по лыжам</t>
  </si>
  <si>
    <t xml:space="preserve">                                      соревнований лично-командного первенства по лыжам</t>
  </si>
  <si>
    <t xml:space="preserve">            П Р О Т О К О Л</t>
  </si>
  <si>
    <t xml:space="preserve">                                       соревнований лично-командного первенства по лыжам</t>
  </si>
  <si>
    <t xml:space="preserve">                    П Р О Т О К О Л</t>
  </si>
  <si>
    <t xml:space="preserve">  </t>
  </si>
  <si>
    <t xml:space="preserve">                                                 "ЛЮБИМОМУ ГОРОДУ - НАШИ РЕКОРДЫ!"</t>
  </si>
  <si>
    <t xml:space="preserve">                                соревнований лично-командного первенства по лыжам</t>
  </si>
  <si>
    <t>Девочки:  5-6 кл.   (дистанция 1 км.)</t>
  </si>
  <si>
    <t>Девочки:  7-8 кл.   (дистанция 2 км.)</t>
  </si>
  <si>
    <t xml:space="preserve">                              X Спартакиада школьников "Любимому городу - наши рекорды!"</t>
  </si>
  <si>
    <t xml:space="preserve">                  О Б Щ Е К О М А Н Д Н О Г О   П Е Р В Е Н С Т В А</t>
  </si>
  <si>
    <t>Место проведения: Стадион им. Ю.А Гагарина</t>
  </si>
  <si>
    <t xml:space="preserve">И т о г о в ы е   р е з у л ь т а т ы   о б щ е к о м а н д н о г о   п е р в е н с т в а   </t>
  </si>
  <si>
    <t>Сумма командных мест (всего)</t>
  </si>
  <si>
    <t>Мальчики</t>
  </si>
  <si>
    <t>время (сек)</t>
  </si>
  <si>
    <t>Л Ы Ж Н Ы Е  Г О Н К И</t>
  </si>
  <si>
    <t xml:space="preserve">                              Дата проведения: 26-27 февраля 2014 г.</t>
  </si>
  <si>
    <t xml:space="preserve">     3 - 11 классы</t>
  </si>
  <si>
    <t xml:space="preserve">                                             П Р О Т О К О Л  </t>
  </si>
  <si>
    <t xml:space="preserve">     УПРАВЛЕНИЕ ОБРАЗОВАНИЯ АДМИНИСТРАЦИИ СНЕЖИНСКОГО ГОРОДСКОГО ОКРУГА</t>
  </si>
  <si>
    <t xml:space="preserve">                                  X Спартакиада школьников общеобразовательных учреждений</t>
  </si>
  <si>
    <t xml:space="preserve">                   2 км</t>
  </si>
  <si>
    <t xml:space="preserve">           26-27.02.2014 г.</t>
  </si>
  <si>
    <t xml:space="preserve">               26 - 27 февраля 2014 г.</t>
  </si>
  <si>
    <t xml:space="preserve">                  26 - 27 февраля 2014 г.</t>
  </si>
  <si>
    <t xml:space="preserve">                 26 - 27 февраля 2014 г.</t>
  </si>
  <si>
    <t>МАЛЬЧИКИ</t>
  </si>
  <si>
    <t>ДЕВОЧКИ</t>
  </si>
  <si>
    <t>Мальчики: 7-8 кл.    (дистанция 2 км)</t>
  </si>
  <si>
    <t xml:space="preserve">                        УПРАВЛЕНИЕ ОБРАЗОВАНИЯ АДМИНИСТРАЦИИ ГОРОДА СНЕЖИНСКА</t>
  </si>
  <si>
    <t xml:space="preserve">                              УПРАВЛЕНИЕ ОБРАЗОВАНИЯ АДМИНИСТРАЦИИ ГОРОДА СНЕЖИНСКА</t>
  </si>
  <si>
    <t xml:space="preserve">                               X Спартакиада школьников общеобразовательных учреждений</t>
  </si>
  <si>
    <t xml:space="preserve">                                УПРАВЛЕНИЕ ОБРАЗОВАНИЯ АДМИНИСТРАЦИИ ГОРОДА СНЕЖИНСКА</t>
  </si>
  <si>
    <t xml:space="preserve">                            соревнований лично-командного первенства по лыжам</t>
  </si>
  <si>
    <t xml:space="preserve">                              X Спартакиада школьников общеобразовательных учреждений</t>
  </si>
  <si>
    <t xml:space="preserve">                            УПРАВЛЕНИЕ ОБРАЗОВАНИЯ АДМИНИСТРАЦИИ ГОРОДА СНЕЖИНСКА</t>
  </si>
  <si>
    <t xml:space="preserve">                                X Спартакиада школьников общеобразовательных учреждений</t>
  </si>
  <si>
    <t xml:space="preserve">                             УПРАВЛЕНИЕ ОБРАЗОВАНИЯ АДМИНИСТРАЦИИ ГОРОДА СНЕЖИНСКА</t>
  </si>
  <si>
    <t xml:space="preserve">                                    соревнований лично-командного первенства по лыжам</t>
  </si>
  <si>
    <t xml:space="preserve">                               УПРАВЛЕНИЕ ОБРАЗОВАНИЯ АДМИНИСТРАЦИИ ГОРОДА СНЕЖИНСКА</t>
  </si>
  <si>
    <t>Гашутин Даниил</t>
  </si>
  <si>
    <t>Блинов Артём</t>
  </si>
  <si>
    <t>Ковин Андрей</t>
  </si>
  <si>
    <t>Разжигаев Евгений</t>
  </si>
  <si>
    <t>Солодовникова Настя</t>
  </si>
  <si>
    <t>Гопаца Настя</t>
  </si>
  <si>
    <t>Кулиниченко Арина</t>
  </si>
  <si>
    <t>Трухина Ирина</t>
  </si>
  <si>
    <t>Киселёв Кирилл</t>
  </si>
  <si>
    <t>Бутаков Никита</t>
  </si>
  <si>
    <t>Иванов Николай</t>
  </si>
  <si>
    <t>Марданова Кристина</t>
  </si>
  <si>
    <t>Богданова Даша</t>
  </si>
  <si>
    <t>Стрелков Максим</t>
  </si>
  <si>
    <t>Малышев Денис</t>
  </si>
  <si>
    <t>Булычёва Катя</t>
  </si>
  <si>
    <t>Вармаховская Катя</t>
  </si>
  <si>
    <t>Куракова Настя</t>
  </si>
  <si>
    <t>Давыденко Полина</t>
  </si>
  <si>
    <t>Байбаев Алексей</t>
  </si>
  <si>
    <t>Мельников Марк</t>
  </si>
  <si>
    <t>Процкий Александр</t>
  </si>
  <si>
    <t>Дресвянкин Павел</t>
  </si>
  <si>
    <t>Беднякова Настя</t>
  </si>
  <si>
    <t>Бастрон Ирина</t>
  </si>
  <si>
    <t>Устинова Вика</t>
  </si>
  <si>
    <t>Снедкова Ксюша</t>
  </si>
  <si>
    <t>Водолага Данил</t>
  </si>
  <si>
    <t>Бабушкин Иван</t>
  </si>
  <si>
    <t>Карташов Виталий</t>
  </si>
  <si>
    <t>Тимченко Валерий</t>
  </si>
  <si>
    <t>Добровольская Саша</t>
  </si>
  <si>
    <t>Чиркина Алиса</t>
  </si>
  <si>
    <t>Назарова Арина</t>
  </si>
  <si>
    <t>Самойлина Кристина</t>
  </si>
  <si>
    <t>Шалыгин Максим</t>
  </si>
  <si>
    <t>Бездетнов Леонид</t>
  </si>
  <si>
    <t>Слипко Кирилл</t>
  </si>
  <si>
    <t>Худжанова Настя</t>
  </si>
  <si>
    <t>Сильвачинская Женя</t>
  </si>
  <si>
    <t>Орлова Ксения</t>
  </si>
  <si>
    <t>Мантуляк Виктория</t>
  </si>
  <si>
    <t>Лобашов Сергей</t>
  </si>
  <si>
    <t>Николаев Данила</t>
  </si>
  <si>
    <t>Карташова Наталья</t>
  </si>
  <si>
    <t>Евстифеева Ульяна</t>
  </si>
  <si>
    <t>Серков Сергей</t>
  </si>
  <si>
    <t>Коротаева Настя</t>
  </si>
  <si>
    <t>Козленко Ирина</t>
  </si>
  <si>
    <t>Мурашев Кирилл</t>
  </si>
  <si>
    <t>Никифоров Артём</t>
  </si>
  <si>
    <t>Кудряшов Иван</t>
  </si>
  <si>
    <t>Азбукина Анна</t>
  </si>
  <si>
    <t>Варфоломеева Лиза</t>
  </si>
  <si>
    <t>Деменьшина Полина</t>
  </si>
  <si>
    <t>Заплетохин Саша</t>
  </si>
  <si>
    <t>Засухин Данила</t>
  </si>
  <si>
    <t>Чапаева Дария</t>
  </si>
  <si>
    <t>Передермина Мария</t>
  </si>
  <si>
    <t>Томилова Варвара</t>
  </si>
  <si>
    <t>Востротин Валерий</t>
  </si>
  <si>
    <t>Лямзин Алексей</t>
  </si>
  <si>
    <t>Найченко Максим</t>
  </si>
  <si>
    <t>Антипинская Лиза</t>
  </si>
  <si>
    <t>Антипинская Софья</t>
  </si>
  <si>
    <t>Гавазюк Александр</t>
  </si>
  <si>
    <t>Мамонов Дмитрий</t>
  </si>
  <si>
    <t>Тучков Влад</t>
  </si>
  <si>
    <t>Мольков Ярослав</t>
  </si>
  <si>
    <t>Горбунова Даша</t>
  </si>
  <si>
    <t>Петрова Софья</t>
  </si>
  <si>
    <t>Лаврентьева Кристина</t>
  </si>
  <si>
    <t>Плюхина Элина</t>
  </si>
  <si>
    <t>Газизов Тимур</t>
  </si>
  <si>
    <t>Назаренко Дмитрий</t>
  </si>
  <si>
    <t>Конюхов Дмитрий</t>
  </si>
  <si>
    <t>Пашкова Настя</t>
  </si>
  <si>
    <t>Ватутина Ольга</t>
  </si>
  <si>
    <t>Саютин Дмитрий</t>
  </si>
  <si>
    <t>Брусницин Данил</t>
  </si>
  <si>
    <t>Коростылёв Вова</t>
  </si>
  <si>
    <t>Мехоношин Сергей</t>
  </si>
  <si>
    <t>Ахматова Алина</t>
  </si>
  <si>
    <t>Ширгина Даша</t>
  </si>
  <si>
    <t>Тимашкова Женя</t>
  </si>
  <si>
    <t>Капустина Мария</t>
  </si>
  <si>
    <t>Макарова Даша</t>
  </si>
  <si>
    <t>Касьянова Мария</t>
  </si>
  <si>
    <t>Кухарева Тоня</t>
  </si>
  <si>
    <t>Батуев Макар</t>
  </si>
  <si>
    <t>Шипулин Леонид</t>
  </si>
  <si>
    <t>Кузнецова Елена</t>
  </si>
  <si>
    <t>Каурова Александрина</t>
  </si>
  <si>
    <t>Черепанова Полина</t>
  </si>
  <si>
    <t>Киселёв Ярослав</t>
  </si>
  <si>
    <t>Волков Матвей</t>
  </si>
  <si>
    <t>Ростовцева Катя</t>
  </si>
  <si>
    <t>Киселёв Саша</t>
  </si>
  <si>
    <t>Гаврилова Лиза</t>
  </si>
  <si>
    <t xml:space="preserve">Жукова Катя </t>
  </si>
  <si>
    <t>Шалдин Иван</t>
  </si>
  <si>
    <t>Ерёмушкин Дмитрий</t>
  </si>
  <si>
    <t>Писарев Валерий</t>
  </si>
  <si>
    <t>Сурков Илья</t>
  </si>
  <si>
    <t>Щербинина Лера</t>
  </si>
  <si>
    <t>Усцелемова Настя</t>
  </si>
  <si>
    <t>Михеева Лиза</t>
  </si>
  <si>
    <t>Заварзина Мария</t>
  </si>
  <si>
    <t>Козерук Дмитрий</t>
  </si>
  <si>
    <t>Чагайдак Алексей</t>
  </si>
  <si>
    <t>Сукневич Максим</t>
  </si>
  <si>
    <t>Юрьев Денис</t>
  </si>
  <si>
    <t>Кондратенко Олег</t>
  </si>
  <si>
    <t>Чашников Артём</t>
  </si>
  <si>
    <t>Николаев Александр</t>
  </si>
  <si>
    <t>Щербинина Настя</t>
  </si>
  <si>
    <t>Васильева Ирина</t>
  </si>
  <si>
    <t>Чуфаров Виктор</t>
  </si>
  <si>
    <t>Данилов Александр</t>
  </si>
  <si>
    <t>Бурая Тоня</t>
  </si>
  <si>
    <t>Радченко Мария</t>
  </si>
  <si>
    <t>Родионова Екатерина</t>
  </si>
  <si>
    <t>София</t>
  </si>
  <si>
    <t>Главный секретарь Спартакиады   : ____________  Шаров В.М.</t>
  </si>
  <si>
    <t>Поляков Николай</t>
  </si>
  <si>
    <t>Колобова Мария</t>
  </si>
  <si>
    <t>Мингазова Вилена</t>
  </si>
  <si>
    <t>?</t>
  </si>
  <si>
    <r>
      <t xml:space="preserve">Девочки:  3-4 кл.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(дистанция 1 км.)</t>
    </r>
  </si>
  <si>
    <t xml:space="preserve">                                                       ПРОТОКОЛ</t>
  </si>
  <si>
    <t xml:space="preserve">                                      победителей и призёров личного первенства по лыжам</t>
  </si>
  <si>
    <r>
      <t>3</t>
    </r>
    <r>
      <rPr>
        <b/>
        <sz val="12"/>
        <rFont val="Tahoma"/>
        <family val="2"/>
      </rPr>
      <t>˚</t>
    </r>
  </si>
  <si>
    <t xml:space="preserve">                    Девушки 9-11 класс</t>
  </si>
  <si>
    <t xml:space="preserve">                   3 км</t>
  </si>
  <si>
    <t xml:space="preserve">                   Стадион им. Гагарина</t>
  </si>
  <si>
    <t xml:space="preserve">                    Девочки 7-8 класс</t>
  </si>
  <si>
    <t xml:space="preserve">                    Стадион им. Гагарина</t>
  </si>
  <si>
    <t xml:space="preserve">                    2 км</t>
  </si>
  <si>
    <t xml:space="preserve">                    Девочки 5-6 класс</t>
  </si>
  <si>
    <t xml:space="preserve">                   1 км</t>
  </si>
  <si>
    <t>дисквалиф</t>
  </si>
  <si>
    <t>Комиссаров Глеб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</si>
</sst>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mm:ss.0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h]:mm:ss;@"/>
    <numFmt numFmtId="187" formatCode="h:mm:ss;@"/>
    <numFmt numFmtId="188" formatCode="[$-FC19]d\ mmmm\ yyyy\ &quot;г.&quot;"/>
    <numFmt numFmtId="189" formatCode="h:mm;@"/>
  </numFmts>
  <fonts count="70">
    <font>
      <sz val="11"/>
      <name val="Tahoma"/>
      <family val="2"/>
    </font>
    <font>
      <sz val="10"/>
      <name val="Tahoma"/>
      <family val="2"/>
    </font>
    <font>
      <i/>
      <sz val="14"/>
      <name val="Monotype Corsiva"/>
      <family val="4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4"/>
      <name val="Arial"/>
      <family val="2"/>
    </font>
    <font>
      <i/>
      <sz val="12"/>
      <name val="Monotype Corsiva"/>
      <family val="4"/>
    </font>
    <font>
      <b/>
      <sz val="16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5"/>
      <color indexed="8"/>
      <name val="Calibri"/>
      <family val="2"/>
    </font>
    <font>
      <b/>
      <sz val="13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20"/>
      <name val="Arial"/>
      <family val="2"/>
    </font>
    <font>
      <b/>
      <sz val="11"/>
      <color indexed="23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30"/>
      <name val="Arial"/>
      <family val="2"/>
    </font>
    <font>
      <b/>
      <sz val="12"/>
      <color indexed="17"/>
      <name val="Arial"/>
      <family val="2"/>
    </font>
    <font>
      <sz val="11"/>
      <color indexed="10"/>
      <name val="Tahoma"/>
      <family val="2"/>
    </font>
    <font>
      <b/>
      <sz val="20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30"/>
      <name val="Arial"/>
      <family val="2"/>
    </font>
    <font>
      <b/>
      <sz val="15"/>
      <color theme="1"/>
      <name val="Calibri"/>
      <family val="2"/>
    </font>
    <font>
      <b/>
      <sz val="13"/>
      <color theme="0"/>
      <name val="Calibri"/>
      <family val="2"/>
    </font>
    <font>
      <b/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theme="3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9C0006"/>
      <name val="Arial"/>
      <family val="2"/>
    </font>
    <font>
      <b/>
      <sz val="11"/>
      <color rgb="FF7F7F7F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b/>
      <sz val="12"/>
      <color rgb="FF00B050"/>
      <name val="Arial"/>
      <family val="2"/>
    </font>
    <font>
      <sz val="11"/>
      <color rgb="FFFF0000"/>
      <name val="Tahoma"/>
      <family val="2"/>
    </font>
    <font>
      <b/>
      <sz val="20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8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187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187" fontId="5" fillId="0" borderId="13" xfId="0" applyNumberFormat="1" applyFont="1" applyFill="1" applyBorder="1" applyAlignment="1" applyProtection="1">
      <alignment vertical="center"/>
      <protection hidden="1"/>
    </xf>
    <xf numFmtId="45" fontId="5" fillId="0" borderId="13" xfId="0" applyNumberFormat="1" applyFont="1" applyFill="1" applyBorder="1" applyAlignment="1" applyProtection="1">
      <alignment horizontal="center" vertical="center"/>
      <protection hidden="1"/>
    </xf>
    <xf numFmtId="45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87" fontId="59" fillId="0" borderId="13" xfId="0" applyNumberFormat="1" applyFont="1" applyFill="1" applyBorder="1" applyAlignment="1" applyProtection="1">
      <alignment vertical="center"/>
      <protection hidden="1"/>
    </xf>
    <xf numFmtId="0" fontId="59" fillId="0" borderId="14" xfId="0" applyFont="1" applyFill="1" applyBorder="1" applyAlignment="1" applyProtection="1">
      <alignment horizontal="center" vertical="center"/>
      <protection hidden="1"/>
    </xf>
    <xf numFmtId="45" fontId="59" fillId="0" borderId="13" xfId="0" applyNumberFormat="1" applyFont="1" applyFill="1" applyBorder="1" applyAlignment="1" applyProtection="1">
      <alignment horizontal="center" vertical="center"/>
      <protection hidden="1"/>
    </xf>
    <xf numFmtId="45" fontId="59" fillId="0" borderId="15" xfId="0" applyNumberFormat="1" applyFont="1" applyFill="1" applyBorder="1" applyAlignment="1" applyProtection="1">
      <alignment horizontal="center" vertical="center"/>
      <protection hidden="1"/>
    </xf>
    <xf numFmtId="0" fontId="59" fillId="0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NumberFormat="1" applyFont="1" applyFill="1" applyBorder="1" applyAlignment="1" applyProtection="1">
      <alignment horizontal="center" vertical="center"/>
      <protection hidden="1"/>
    </xf>
    <xf numFmtId="0" fontId="63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/>
      <protection hidden="1"/>
    </xf>
    <xf numFmtId="0" fontId="5" fillId="0" borderId="21" xfId="0" applyFont="1" applyFill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/>
      <protection hidden="1"/>
    </xf>
    <xf numFmtId="0" fontId="5" fillId="0" borderId="23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186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5" fillId="0" borderId="19" xfId="0" applyFont="1" applyFill="1" applyBorder="1" applyAlignment="1" applyProtection="1">
      <alignment/>
      <protection hidden="1"/>
    </xf>
    <xf numFmtId="0" fontId="5" fillId="0" borderId="25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18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21" fontId="10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47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86" fontId="5" fillId="0" borderId="0" xfId="0" applyNumberFormat="1" applyFont="1" applyFill="1" applyBorder="1" applyAlignment="1" applyProtection="1">
      <alignment/>
      <protection hidden="1"/>
    </xf>
    <xf numFmtId="187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65" fillId="0" borderId="13" xfId="0" applyFont="1" applyFill="1" applyBorder="1" applyAlignment="1" applyProtection="1">
      <alignment/>
      <protection hidden="1"/>
    </xf>
    <xf numFmtId="0" fontId="59" fillId="0" borderId="16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59" fillId="0" borderId="20" xfId="0" applyFont="1" applyFill="1" applyBorder="1" applyAlignment="1" applyProtection="1">
      <alignment horizontal="center" vertical="center"/>
      <protection hidden="1"/>
    </xf>
    <xf numFmtId="0" fontId="59" fillId="0" borderId="17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Alignment="1" applyProtection="1">
      <alignment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15" fillId="0" borderId="30" xfId="0" applyFont="1" applyFill="1" applyBorder="1" applyAlignment="1" applyProtection="1">
      <alignment horizontal="center" vertical="center" wrapText="1"/>
      <protection hidden="1"/>
    </xf>
    <xf numFmtId="0" fontId="16" fillId="0" borderId="31" xfId="0" applyFont="1" applyFill="1" applyBorder="1" applyAlignment="1" applyProtection="1">
      <alignment horizontal="center" vertical="center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5" fillId="0" borderId="33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181" fontId="4" fillId="0" borderId="35" xfId="0" applyNumberFormat="1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66" fillId="0" borderId="10" xfId="0" applyFont="1" applyFill="1" applyBorder="1" applyAlignment="1" applyProtection="1">
      <alignment horizontal="center" vertic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66" fillId="0" borderId="11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181" fontId="4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40" xfId="0" applyFont="1" applyFill="1" applyBorder="1" applyAlignment="1" applyProtection="1">
      <alignment horizontal="center" vertical="center"/>
      <protection hidden="1"/>
    </xf>
    <xf numFmtId="0" fontId="17" fillId="0" borderId="41" xfId="0" applyFont="1" applyFill="1" applyBorder="1" applyAlignment="1" applyProtection="1">
      <alignment horizontal="center" vertical="center"/>
      <protection hidden="1"/>
    </xf>
    <xf numFmtId="0" fontId="66" fillId="0" borderId="12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0" borderId="23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186" fontId="5" fillId="0" borderId="26" xfId="0" applyNumberFormat="1" applyFont="1" applyFill="1" applyBorder="1" applyAlignment="1" applyProtection="1">
      <alignment horizontal="center" vertical="center"/>
      <protection hidden="1"/>
    </xf>
    <xf numFmtId="186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67" fillId="34" borderId="0" xfId="0" applyFont="1" applyFill="1" applyAlignment="1" applyProtection="1">
      <alignment horizontal="center" vertical="center"/>
      <protection hidden="1"/>
    </xf>
    <xf numFmtId="0" fontId="14" fillId="0" borderId="42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43" xfId="0" applyFont="1" applyFill="1" applyBorder="1" applyAlignment="1" applyProtection="1">
      <alignment horizontal="center" vertical="center"/>
      <protection hidden="1"/>
    </xf>
    <xf numFmtId="0" fontId="9" fillId="0" borderId="44" xfId="0" applyFont="1" applyFill="1" applyBorder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 horizontal="center" vertical="center"/>
      <protection hidden="1"/>
    </xf>
    <xf numFmtId="0" fontId="15" fillId="0" borderId="46" xfId="0" applyFont="1" applyFill="1" applyBorder="1" applyAlignment="1" applyProtection="1">
      <alignment horizontal="center" vertical="center"/>
      <protection hidden="1"/>
    </xf>
    <xf numFmtId="0" fontId="15" fillId="0" borderId="47" xfId="0" applyFont="1" applyFill="1" applyBorder="1" applyAlignment="1" applyProtection="1">
      <alignment horizontal="center" vertical="center"/>
      <protection hidden="1"/>
    </xf>
    <xf numFmtId="0" fontId="64" fillId="0" borderId="0" xfId="0" applyFont="1" applyFill="1" applyAlignment="1" applyProtection="1">
      <alignment horizontal="center"/>
      <protection hidden="1"/>
    </xf>
    <xf numFmtId="18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21" fontId="10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952500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180975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6</xdr:row>
      <xdr:rowOff>9525</xdr:rowOff>
    </xdr:from>
    <xdr:to>
      <xdr:col>4</xdr:col>
      <xdr:colOff>123825</xdr:colOff>
      <xdr:row>13</xdr:row>
      <xdr:rowOff>0</xdr:rowOff>
    </xdr:to>
    <xdr:pic>
      <xdr:nvPicPr>
        <xdr:cNvPr id="3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143000"/>
          <a:ext cx="9144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9525</xdr:colOff>
      <xdr:row>4</xdr:row>
      <xdr:rowOff>57150</xdr:rowOff>
    </xdr:to>
    <xdr:pic>
      <xdr:nvPicPr>
        <xdr:cNvPr id="4" name="Picture 7" descr="Снежинс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0"/>
          <a:ext cx="1123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</xdr:colOff>
      <xdr:row>3</xdr:row>
      <xdr:rowOff>76200</xdr:rowOff>
    </xdr:to>
    <xdr:pic>
      <xdr:nvPicPr>
        <xdr:cNvPr id="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1</xdr:row>
      <xdr:rowOff>104775</xdr:rowOff>
    </xdr:from>
    <xdr:to>
      <xdr:col>6</xdr:col>
      <xdr:colOff>142875</xdr:colOff>
      <xdr:row>5</xdr:row>
      <xdr:rowOff>142875</xdr:rowOff>
    </xdr:to>
    <xdr:pic>
      <xdr:nvPicPr>
        <xdr:cNvPr id="2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266700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76200</xdr:colOff>
      <xdr:row>3</xdr:row>
      <xdr:rowOff>66675</xdr:rowOff>
    </xdr:to>
    <xdr:pic>
      <xdr:nvPicPr>
        <xdr:cNvPr id="3" name="Picture 7" descr="Снежинс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1028700</xdr:colOff>
      <xdr:row>3</xdr:row>
      <xdr:rowOff>152400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6</xdr:row>
      <xdr:rowOff>133350</xdr:rowOff>
    </xdr:from>
    <xdr:to>
      <xdr:col>4</xdr:col>
      <xdr:colOff>95250</xdr:colOff>
      <xdr:row>13</xdr:row>
      <xdr:rowOff>9525</xdr:rowOff>
    </xdr:to>
    <xdr:pic>
      <xdr:nvPicPr>
        <xdr:cNvPr id="3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276350"/>
          <a:ext cx="923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0</xdr:row>
      <xdr:rowOff>0</xdr:rowOff>
    </xdr:from>
    <xdr:to>
      <xdr:col>8</xdr:col>
      <xdr:colOff>19050</xdr:colOff>
      <xdr:row>4</xdr:row>
      <xdr:rowOff>19050</xdr:rowOff>
    </xdr:to>
    <xdr:pic>
      <xdr:nvPicPr>
        <xdr:cNvPr id="4" name="Picture 7" descr="Снежинс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0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152400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6</xdr:row>
      <xdr:rowOff>123825</xdr:rowOff>
    </xdr:from>
    <xdr:to>
      <xdr:col>4</xdr:col>
      <xdr:colOff>0</xdr:colOff>
      <xdr:row>12</xdr:row>
      <xdr:rowOff>123825</xdr:rowOff>
    </xdr:to>
    <xdr:pic>
      <xdr:nvPicPr>
        <xdr:cNvPr id="3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1266825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0</xdr:row>
      <xdr:rowOff>0</xdr:rowOff>
    </xdr:from>
    <xdr:to>
      <xdr:col>8</xdr:col>
      <xdr:colOff>133350</xdr:colOff>
      <xdr:row>3</xdr:row>
      <xdr:rowOff>171450</xdr:rowOff>
    </xdr:to>
    <xdr:pic>
      <xdr:nvPicPr>
        <xdr:cNvPr id="4" name="Picture 7" descr="Снежинс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0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942975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171450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6</xdr:row>
      <xdr:rowOff>142875</xdr:rowOff>
    </xdr:from>
    <xdr:to>
      <xdr:col>4</xdr:col>
      <xdr:colOff>28575</xdr:colOff>
      <xdr:row>12</xdr:row>
      <xdr:rowOff>142875</xdr:rowOff>
    </xdr:to>
    <xdr:pic>
      <xdr:nvPicPr>
        <xdr:cNvPr id="3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285875"/>
          <a:ext cx="809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0</xdr:row>
      <xdr:rowOff>0</xdr:rowOff>
    </xdr:from>
    <xdr:to>
      <xdr:col>7</xdr:col>
      <xdr:colOff>800100</xdr:colOff>
      <xdr:row>3</xdr:row>
      <xdr:rowOff>171450</xdr:rowOff>
    </xdr:to>
    <xdr:pic>
      <xdr:nvPicPr>
        <xdr:cNvPr id="4" name="Picture 7" descr="Снежинс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0"/>
          <a:ext cx="1133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942975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1057275</xdr:colOff>
      <xdr:row>4</xdr:row>
      <xdr:rowOff>0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47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6</xdr:row>
      <xdr:rowOff>9525</xdr:rowOff>
    </xdr:from>
    <xdr:to>
      <xdr:col>3</xdr:col>
      <xdr:colOff>714375</xdr:colOff>
      <xdr:row>12</xdr:row>
      <xdr:rowOff>9525</xdr:rowOff>
    </xdr:to>
    <xdr:pic>
      <xdr:nvPicPr>
        <xdr:cNvPr id="3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1152525"/>
          <a:ext cx="838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0</xdr:rowOff>
    </xdr:from>
    <xdr:to>
      <xdr:col>8</xdr:col>
      <xdr:colOff>180975</xdr:colOff>
      <xdr:row>4</xdr:row>
      <xdr:rowOff>9525</xdr:rowOff>
    </xdr:to>
    <xdr:pic>
      <xdr:nvPicPr>
        <xdr:cNvPr id="4" name="Picture 7" descr="Снежинс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0"/>
          <a:ext cx="125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952500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142875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6</xdr:row>
      <xdr:rowOff>123825</xdr:rowOff>
    </xdr:from>
    <xdr:to>
      <xdr:col>4</xdr:col>
      <xdr:colOff>142875</xdr:colOff>
      <xdr:row>12</xdr:row>
      <xdr:rowOff>123825</xdr:rowOff>
    </xdr:to>
    <xdr:pic>
      <xdr:nvPicPr>
        <xdr:cNvPr id="3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266825"/>
          <a:ext cx="847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0</xdr:row>
      <xdr:rowOff>0</xdr:rowOff>
    </xdr:from>
    <xdr:to>
      <xdr:col>8</xdr:col>
      <xdr:colOff>104775</xdr:colOff>
      <xdr:row>4</xdr:row>
      <xdr:rowOff>0</xdr:rowOff>
    </xdr:to>
    <xdr:pic>
      <xdr:nvPicPr>
        <xdr:cNvPr id="4" name="Picture 7" descr="Снежинс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0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1076325</xdr:colOff>
      <xdr:row>3</xdr:row>
      <xdr:rowOff>142875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6</xdr:row>
      <xdr:rowOff>133350</xdr:rowOff>
    </xdr:from>
    <xdr:to>
      <xdr:col>4</xdr:col>
      <xdr:colOff>47625</xdr:colOff>
      <xdr:row>12</xdr:row>
      <xdr:rowOff>133350</xdr:rowOff>
    </xdr:to>
    <xdr:pic>
      <xdr:nvPicPr>
        <xdr:cNvPr id="3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276350"/>
          <a:ext cx="809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8</xdr:col>
      <xdr:colOff>85725</xdr:colOff>
      <xdr:row>4</xdr:row>
      <xdr:rowOff>0</xdr:rowOff>
    </xdr:to>
    <xdr:pic>
      <xdr:nvPicPr>
        <xdr:cNvPr id="4" name="Picture 7" descr="Снежинс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3</xdr:row>
      <xdr:rowOff>123825</xdr:rowOff>
    </xdr:to>
    <xdr:pic>
      <xdr:nvPicPr>
        <xdr:cNvPr id="2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6</xdr:row>
      <xdr:rowOff>66675</xdr:rowOff>
    </xdr:from>
    <xdr:to>
      <xdr:col>4</xdr:col>
      <xdr:colOff>47625</xdr:colOff>
      <xdr:row>12</xdr:row>
      <xdr:rowOff>66675</xdr:rowOff>
    </xdr:to>
    <xdr:pic>
      <xdr:nvPicPr>
        <xdr:cNvPr id="3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209675"/>
          <a:ext cx="809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8</xdr:col>
      <xdr:colOff>85725</xdr:colOff>
      <xdr:row>4</xdr:row>
      <xdr:rowOff>0</xdr:rowOff>
    </xdr:to>
    <xdr:pic>
      <xdr:nvPicPr>
        <xdr:cNvPr id="4" name="Picture 7" descr="Снежинс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0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561975</xdr:colOff>
      <xdr:row>4</xdr:row>
      <xdr:rowOff>152400</xdr:rowOff>
    </xdr:to>
    <xdr:pic>
      <xdr:nvPicPr>
        <xdr:cNvPr id="2" name="Picture 7" descr="Снежинс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0"/>
          <a:ext cx="1362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400050</xdr:colOff>
      <xdr:row>1</xdr:row>
      <xdr:rowOff>85725</xdr:rowOff>
    </xdr:from>
    <xdr:to>
      <xdr:col>16</xdr:col>
      <xdr:colOff>323850</xdr:colOff>
      <xdr:row>8</xdr:row>
      <xdr:rowOff>142875</xdr:rowOff>
    </xdr:to>
    <xdr:pic>
      <xdr:nvPicPr>
        <xdr:cNvPr id="3" name="Picture 1022" descr="Liznik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257175"/>
          <a:ext cx="952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2"/>
  <sheetViews>
    <sheetView zoomScale="145" zoomScaleNormal="145" workbookViewId="0" topLeftCell="A21">
      <selection activeCell="A22" sqref="A22"/>
    </sheetView>
  </sheetViews>
  <sheetFormatPr defaultColWidth="8.625" defaultRowHeight="14.25"/>
  <cols>
    <col min="1" max="1" width="23.25390625" style="26" customWidth="1"/>
    <col min="2" max="2" width="7.75390625" style="26" customWidth="1"/>
    <col min="3" max="3" width="8.375" style="26" customWidth="1"/>
    <col min="4" max="4" width="9.625" style="26" customWidth="1"/>
    <col min="5" max="5" width="7.75390625" style="46" customWidth="1"/>
    <col min="6" max="6" width="9.625" style="26" customWidth="1"/>
    <col min="7" max="7" width="10.875" style="26" customWidth="1"/>
    <col min="8" max="8" width="10.375" style="26" customWidth="1"/>
    <col min="9" max="14" width="19.25390625" style="26" customWidth="1"/>
    <col min="15" max="16384" width="8.625" style="26" customWidth="1"/>
  </cols>
  <sheetData>
    <row r="1" spans="1:10" ht="15" customHeight="1">
      <c r="A1" s="117" t="s">
        <v>190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4.25" customHeight="1">
      <c r="A2" s="118" t="s">
        <v>191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 customHeight="1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</row>
    <row r="4" ht="15" customHeight="1"/>
    <row r="5" spans="3:10" ht="15" customHeight="1">
      <c r="C5" s="118" t="s">
        <v>160</v>
      </c>
      <c r="D5" s="118"/>
      <c r="E5" s="118"/>
      <c r="F5" s="118"/>
      <c r="J5" s="46"/>
    </row>
    <row r="6" spans="1:10" ht="15" customHeight="1">
      <c r="A6" s="118" t="s">
        <v>161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 customHeight="1">
      <c r="A7" s="25"/>
      <c r="B7" s="25"/>
      <c r="C7" s="25"/>
      <c r="D7" s="25"/>
      <c r="E7" s="47"/>
      <c r="F7" s="25"/>
      <c r="G7" s="25"/>
      <c r="H7" s="25"/>
      <c r="I7" s="25"/>
      <c r="J7" s="25"/>
    </row>
    <row r="8" spans="1:10" ht="15" customHeight="1">
      <c r="A8" s="48" t="s">
        <v>9</v>
      </c>
      <c r="B8" s="25"/>
      <c r="C8" s="25"/>
      <c r="D8" s="25"/>
      <c r="E8" s="47"/>
      <c r="F8" s="121" t="s">
        <v>45</v>
      </c>
      <c r="G8" s="121"/>
      <c r="H8" s="121"/>
      <c r="I8" s="25"/>
      <c r="J8" s="25"/>
    </row>
    <row r="9" spans="1:10" ht="15" customHeight="1">
      <c r="A9" s="48" t="s">
        <v>34</v>
      </c>
      <c r="B9" s="25"/>
      <c r="C9" s="25"/>
      <c r="D9" s="25"/>
      <c r="E9" s="47"/>
      <c r="F9" s="127" t="s">
        <v>183</v>
      </c>
      <c r="G9" s="127"/>
      <c r="H9" s="127"/>
      <c r="I9" s="25"/>
      <c r="J9" s="25"/>
    </row>
    <row r="10" spans="1:10" ht="15" customHeight="1">
      <c r="A10" s="48" t="s">
        <v>35</v>
      </c>
      <c r="B10" s="25"/>
      <c r="C10" s="25"/>
      <c r="D10" s="25"/>
      <c r="E10" s="47"/>
      <c r="F10" s="121" t="s">
        <v>47</v>
      </c>
      <c r="G10" s="121"/>
      <c r="H10" s="25"/>
      <c r="I10" s="25"/>
      <c r="J10" s="25"/>
    </row>
    <row r="11" spans="1:10" ht="15" customHeight="1">
      <c r="A11" s="48" t="s">
        <v>36</v>
      </c>
      <c r="B11" s="25"/>
      <c r="C11" s="25"/>
      <c r="D11" s="25"/>
      <c r="E11" s="47"/>
      <c r="F11" s="121" t="s">
        <v>46</v>
      </c>
      <c r="G11" s="121"/>
      <c r="H11" s="121"/>
      <c r="I11" s="25"/>
      <c r="J11" s="25"/>
    </row>
    <row r="12" spans="1:10" ht="15" customHeight="1">
      <c r="A12" s="48" t="s">
        <v>37</v>
      </c>
      <c r="B12" s="25"/>
      <c r="C12" s="25"/>
      <c r="D12" s="25"/>
      <c r="E12" s="47"/>
      <c r="F12" s="25"/>
      <c r="G12" s="25" t="s">
        <v>331</v>
      </c>
      <c r="H12" s="25"/>
      <c r="I12" s="25"/>
      <c r="J12" s="25"/>
    </row>
    <row r="13" spans="1:10" ht="15" customHeight="1">
      <c r="A13" s="48"/>
      <c r="B13" s="25"/>
      <c r="C13" s="25"/>
      <c r="D13" s="25"/>
      <c r="E13" s="47"/>
      <c r="F13" s="25"/>
      <c r="G13" s="25"/>
      <c r="H13" s="25"/>
      <c r="I13" s="25"/>
      <c r="J13" s="25"/>
    </row>
    <row r="14" spans="1:10" ht="15" customHeight="1">
      <c r="A14" s="25"/>
      <c r="B14" s="25"/>
      <c r="C14" s="25"/>
      <c r="D14" s="25" t="s">
        <v>186</v>
      </c>
      <c r="E14" s="47"/>
      <c r="F14" s="25"/>
      <c r="G14" s="25"/>
      <c r="H14" s="25"/>
      <c r="I14" s="25"/>
      <c r="J14" s="25"/>
    </row>
    <row r="15" spans="1:8" ht="15" customHeight="1">
      <c r="A15" s="119" t="s">
        <v>0</v>
      </c>
      <c r="B15" s="119" t="s">
        <v>5</v>
      </c>
      <c r="C15" s="119" t="s">
        <v>4</v>
      </c>
      <c r="D15" s="49" t="s">
        <v>6</v>
      </c>
      <c r="E15" s="49" t="s">
        <v>7</v>
      </c>
      <c r="F15" s="49" t="s">
        <v>7</v>
      </c>
      <c r="G15" s="50" t="s">
        <v>2</v>
      </c>
      <c r="H15" s="49" t="s">
        <v>21</v>
      </c>
    </row>
    <row r="16" spans="1:8" ht="15" customHeight="1">
      <c r="A16" s="120"/>
      <c r="B16" s="120"/>
      <c r="C16" s="120"/>
      <c r="D16" s="7" t="s">
        <v>3</v>
      </c>
      <c r="E16" s="7" t="s">
        <v>1</v>
      </c>
      <c r="F16" s="7" t="s">
        <v>27</v>
      </c>
      <c r="G16" s="51" t="s">
        <v>8</v>
      </c>
      <c r="H16" s="7" t="s">
        <v>19</v>
      </c>
    </row>
    <row r="17" spans="1:8" ht="15" customHeight="1">
      <c r="A17" s="52" t="s">
        <v>200</v>
      </c>
      <c r="B17" s="11" t="s">
        <v>62</v>
      </c>
      <c r="C17" s="7">
        <v>117</v>
      </c>
      <c r="D17" s="7">
        <v>1</v>
      </c>
      <c r="E17" s="9">
        <v>0.00017361111111111112</v>
      </c>
      <c r="F17" s="8">
        <v>0.005648148148148148</v>
      </c>
      <c r="G17" s="8">
        <f aca="true" t="shared" si="0" ref="G17:G40">F17-E17</f>
        <v>0.0054745370370370364</v>
      </c>
      <c r="H17" s="5">
        <f>IF(G17&lt;=0,"",RANK(G17,$G$17:$G$40,1))</f>
        <v>20</v>
      </c>
    </row>
    <row r="18" spans="1:8" ht="15" customHeight="1">
      <c r="A18" s="53" t="s">
        <v>227</v>
      </c>
      <c r="B18" s="11" t="s">
        <v>61</v>
      </c>
      <c r="C18" s="7">
        <v>121</v>
      </c>
      <c r="D18" s="7">
        <v>2</v>
      </c>
      <c r="E18" s="9">
        <v>0.00034722222222222224</v>
      </c>
      <c r="F18" s="8">
        <v>0.004652777777777777</v>
      </c>
      <c r="G18" s="8">
        <f t="shared" si="0"/>
        <v>0.0043055555555555555</v>
      </c>
      <c r="H18" s="5">
        <f aca="true" t="shared" si="1" ref="H18:H40">IF(G18&lt;=0,"",RANK(G18,$G$17:$G$40,1))</f>
        <v>7</v>
      </c>
    </row>
    <row r="19" spans="1:8" ht="15" customHeight="1">
      <c r="A19" s="53" t="s">
        <v>249</v>
      </c>
      <c r="B19" s="11" t="s">
        <v>62</v>
      </c>
      <c r="C19" s="7">
        <v>125</v>
      </c>
      <c r="D19" s="7">
        <v>3</v>
      </c>
      <c r="E19" s="9">
        <v>0.0005208333333333333</v>
      </c>
      <c r="F19" s="8">
        <v>0.005729166666666667</v>
      </c>
      <c r="G19" s="8">
        <f t="shared" si="0"/>
        <v>0.005208333333333334</v>
      </c>
      <c r="H19" s="5">
        <f t="shared" si="1"/>
        <v>16</v>
      </c>
    </row>
    <row r="20" spans="1:8" ht="15" customHeight="1">
      <c r="A20" s="54" t="s">
        <v>265</v>
      </c>
      <c r="B20" s="11" t="s">
        <v>61</v>
      </c>
      <c r="C20" s="7">
        <v>126</v>
      </c>
      <c r="D20" s="7">
        <v>4</v>
      </c>
      <c r="E20" s="9">
        <v>0.0006944444444444445</v>
      </c>
      <c r="F20" s="8">
        <v>0.005324074074074075</v>
      </c>
      <c r="G20" s="8">
        <f t="shared" si="0"/>
        <v>0.00462962962962963</v>
      </c>
      <c r="H20" s="5">
        <f t="shared" si="1"/>
        <v>12</v>
      </c>
    </row>
    <row r="21" spans="1:8" ht="15" customHeight="1">
      <c r="A21" s="54" t="s">
        <v>341</v>
      </c>
      <c r="B21" s="12" t="s">
        <v>62</v>
      </c>
      <c r="C21" s="5">
        <v>127</v>
      </c>
      <c r="D21" s="7">
        <v>5</v>
      </c>
      <c r="E21" s="9">
        <v>0.0008680555555555555</v>
      </c>
      <c r="F21" s="8">
        <v>0.0037152777777777774</v>
      </c>
      <c r="G21" s="8">
        <f t="shared" si="0"/>
        <v>0.002847222222222222</v>
      </c>
      <c r="H21" s="5">
        <f t="shared" si="1"/>
        <v>2</v>
      </c>
    </row>
    <row r="22" spans="1:8" ht="15" customHeight="1">
      <c r="A22" s="54" t="s">
        <v>300</v>
      </c>
      <c r="B22" s="12" t="s">
        <v>62</v>
      </c>
      <c r="C22" s="5">
        <v>135</v>
      </c>
      <c r="D22" s="7">
        <v>6</v>
      </c>
      <c r="E22" s="9">
        <v>0.0010416666666666667</v>
      </c>
      <c r="F22" s="8">
        <v>0.005671296296296296</v>
      </c>
      <c r="G22" s="8">
        <f t="shared" si="0"/>
        <v>0.004629629629629629</v>
      </c>
      <c r="H22" s="5">
        <f t="shared" si="1"/>
        <v>10</v>
      </c>
    </row>
    <row r="23" spans="1:8" ht="15" customHeight="1">
      <c r="A23" s="52" t="s">
        <v>201</v>
      </c>
      <c r="B23" s="12" t="s">
        <v>62</v>
      </c>
      <c r="C23" s="7">
        <v>117</v>
      </c>
      <c r="D23" s="7">
        <v>7</v>
      </c>
      <c r="E23" s="9">
        <v>0.0012152777777777778</v>
      </c>
      <c r="F23" s="8">
        <v>0.006388888888888888</v>
      </c>
      <c r="G23" s="8">
        <f t="shared" si="0"/>
        <v>0.005173611111111111</v>
      </c>
      <c r="H23" s="5">
        <f t="shared" si="1"/>
        <v>15</v>
      </c>
    </row>
    <row r="24" spans="1:8" ht="15" customHeight="1">
      <c r="A24" s="53" t="s">
        <v>228</v>
      </c>
      <c r="B24" s="12" t="s">
        <v>60</v>
      </c>
      <c r="C24" s="7">
        <v>121</v>
      </c>
      <c r="D24" s="7">
        <v>8</v>
      </c>
      <c r="E24" s="9">
        <v>0.001388888888888889</v>
      </c>
      <c r="F24" s="8">
        <v>0.005902777777777778</v>
      </c>
      <c r="G24" s="8">
        <f t="shared" si="0"/>
        <v>0.0045138888888888885</v>
      </c>
      <c r="H24" s="5">
        <f t="shared" si="1"/>
        <v>9</v>
      </c>
    </row>
    <row r="25" spans="1:8" ht="15" customHeight="1">
      <c r="A25" s="53" t="s">
        <v>250</v>
      </c>
      <c r="B25" s="11" t="s">
        <v>62</v>
      </c>
      <c r="C25" s="7">
        <v>125</v>
      </c>
      <c r="D25" s="7">
        <v>9</v>
      </c>
      <c r="E25" s="9">
        <v>0.0015624999999999999</v>
      </c>
      <c r="F25" s="8">
        <v>0.008275462962962962</v>
      </c>
      <c r="G25" s="8">
        <f t="shared" si="0"/>
        <v>0.006712962962962962</v>
      </c>
      <c r="H25" s="5">
        <f t="shared" si="1"/>
        <v>22</v>
      </c>
    </row>
    <row r="26" spans="1:8" ht="15" customHeight="1">
      <c r="A26" s="54" t="s">
        <v>266</v>
      </c>
      <c r="B26" s="11" t="s">
        <v>106</v>
      </c>
      <c r="C26" s="7">
        <v>126</v>
      </c>
      <c r="D26" s="7">
        <v>10</v>
      </c>
      <c r="E26" s="9">
        <v>0.001736111111111111</v>
      </c>
      <c r="F26" s="8">
        <v>0.005787037037037038</v>
      </c>
      <c r="G26" s="8">
        <f t="shared" si="0"/>
        <v>0.004050925925925927</v>
      </c>
      <c r="H26" s="5">
        <f t="shared" si="1"/>
        <v>5</v>
      </c>
    </row>
    <row r="27" spans="1:8" ht="15" customHeight="1">
      <c r="A27" s="53" t="s">
        <v>121</v>
      </c>
      <c r="B27" s="11" t="s">
        <v>62</v>
      </c>
      <c r="C27" s="5">
        <v>127</v>
      </c>
      <c r="D27" s="7">
        <v>11</v>
      </c>
      <c r="E27" s="9">
        <v>0.0019097222222222222</v>
      </c>
      <c r="F27" s="8">
        <v>0.004641203703703704</v>
      </c>
      <c r="G27" s="8">
        <f t="shared" si="0"/>
        <v>0.0027314814814814814</v>
      </c>
      <c r="H27" s="5">
        <f t="shared" si="1"/>
        <v>1</v>
      </c>
    </row>
    <row r="28" spans="1:8" ht="15" customHeight="1">
      <c r="A28" s="54" t="s">
        <v>301</v>
      </c>
      <c r="B28" s="11" t="s">
        <v>62</v>
      </c>
      <c r="C28" s="5">
        <v>135</v>
      </c>
      <c r="D28" s="7">
        <v>12</v>
      </c>
      <c r="E28" s="9">
        <v>0.0020833333333333333</v>
      </c>
      <c r="F28" s="8">
        <v>0.007430555555555555</v>
      </c>
      <c r="G28" s="8">
        <f t="shared" si="0"/>
        <v>0.005347222222222222</v>
      </c>
      <c r="H28" s="5">
        <f t="shared" si="1"/>
        <v>18</v>
      </c>
    </row>
    <row r="29" spans="1:8" ht="15" customHeight="1">
      <c r="A29" s="52" t="s">
        <v>202</v>
      </c>
      <c r="B29" s="55" t="s">
        <v>62</v>
      </c>
      <c r="C29" s="7">
        <v>117</v>
      </c>
      <c r="D29" s="7">
        <v>13</v>
      </c>
      <c r="E29" s="9">
        <v>0.0022569444444444447</v>
      </c>
      <c r="F29" s="8">
        <v>0.009375</v>
      </c>
      <c r="G29" s="8">
        <f t="shared" si="0"/>
        <v>0.0071180555555555546</v>
      </c>
      <c r="H29" s="5">
        <f t="shared" si="1"/>
        <v>24</v>
      </c>
    </row>
    <row r="30" spans="1:8" ht="15" customHeight="1">
      <c r="A30" s="53" t="s">
        <v>229</v>
      </c>
      <c r="B30" s="55" t="s">
        <v>62</v>
      </c>
      <c r="C30" s="7">
        <v>121</v>
      </c>
      <c r="D30" s="7">
        <v>14</v>
      </c>
      <c r="E30" s="9">
        <v>0.0024305555555555556</v>
      </c>
      <c r="F30" s="8">
        <v>0.007766203703703703</v>
      </c>
      <c r="G30" s="8">
        <f t="shared" si="0"/>
        <v>0.0053356481481481475</v>
      </c>
      <c r="H30" s="5">
        <f t="shared" si="1"/>
        <v>17</v>
      </c>
    </row>
    <row r="31" spans="1:8" ht="15" customHeight="1">
      <c r="A31" s="53" t="s">
        <v>324</v>
      </c>
      <c r="B31" s="12" t="s">
        <v>62</v>
      </c>
      <c r="C31" s="7">
        <v>125</v>
      </c>
      <c r="D31" s="7">
        <v>15</v>
      </c>
      <c r="E31" s="9">
        <v>0.0026041666666666665</v>
      </c>
      <c r="F31" s="8">
        <v>0.008391203703703705</v>
      </c>
      <c r="G31" s="8">
        <f t="shared" si="0"/>
        <v>0.0057870370370370385</v>
      </c>
      <c r="H31" s="5">
        <f t="shared" si="1"/>
        <v>21</v>
      </c>
    </row>
    <row r="32" spans="1:8" ht="15" customHeight="1">
      <c r="A32" s="54" t="s">
        <v>267</v>
      </c>
      <c r="B32" s="12" t="s">
        <v>106</v>
      </c>
      <c r="C32" s="7">
        <v>126</v>
      </c>
      <c r="D32" s="7">
        <v>16</v>
      </c>
      <c r="E32" s="9">
        <v>0.002777777777777778</v>
      </c>
      <c r="F32" s="8">
        <v>0.007407407407407407</v>
      </c>
      <c r="G32" s="8">
        <f t="shared" si="0"/>
        <v>0.004629629629629629</v>
      </c>
      <c r="H32" s="5">
        <f t="shared" si="1"/>
        <v>10</v>
      </c>
    </row>
    <row r="33" spans="1:8" ht="15" customHeight="1">
      <c r="A33" s="53" t="s">
        <v>122</v>
      </c>
      <c r="B33" s="11" t="s">
        <v>61</v>
      </c>
      <c r="C33" s="7">
        <v>127</v>
      </c>
      <c r="D33" s="7">
        <v>17</v>
      </c>
      <c r="E33" s="9">
        <v>0.002951388888888889</v>
      </c>
      <c r="F33" s="8">
        <v>0.005983796296296296</v>
      </c>
      <c r="G33" s="8">
        <f t="shared" si="0"/>
        <v>0.0030324074074074073</v>
      </c>
      <c r="H33" s="5">
        <f t="shared" si="1"/>
        <v>3</v>
      </c>
    </row>
    <row r="34" spans="1:8" ht="15" customHeight="1">
      <c r="A34" s="54" t="s">
        <v>302</v>
      </c>
      <c r="B34" s="11" t="s">
        <v>61</v>
      </c>
      <c r="C34" s="5">
        <v>135</v>
      </c>
      <c r="D34" s="7">
        <v>18</v>
      </c>
      <c r="E34" s="9">
        <v>0.0031249999999999997</v>
      </c>
      <c r="F34" s="8">
        <v>0.006921296296296297</v>
      </c>
      <c r="G34" s="8">
        <f t="shared" si="0"/>
        <v>0.003796296296296297</v>
      </c>
      <c r="H34" s="5">
        <f t="shared" si="1"/>
        <v>4</v>
      </c>
    </row>
    <row r="35" spans="1:8" ht="15" customHeight="1">
      <c r="A35" s="52" t="s">
        <v>203</v>
      </c>
      <c r="B35" s="11" t="s">
        <v>62</v>
      </c>
      <c r="C35" s="7">
        <v>117</v>
      </c>
      <c r="D35" s="7">
        <v>19</v>
      </c>
      <c r="E35" s="9">
        <v>0.003298611111111111</v>
      </c>
      <c r="F35" s="8">
        <v>0.010011574074074074</v>
      </c>
      <c r="G35" s="8">
        <f t="shared" si="0"/>
        <v>0.006712962962962962</v>
      </c>
      <c r="H35" s="5">
        <f t="shared" si="1"/>
        <v>22</v>
      </c>
    </row>
    <row r="36" spans="1:8" ht="15" customHeight="1">
      <c r="A36" s="53" t="s">
        <v>230</v>
      </c>
      <c r="B36" s="11" t="s">
        <v>62</v>
      </c>
      <c r="C36" s="5">
        <v>121</v>
      </c>
      <c r="D36" s="7">
        <v>20</v>
      </c>
      <c r="E36" s="9">
        <v>0.003472222222222222</v>
      </c>
      <c r="F36" s="8">
        <v>0.008530092592592593</v>
      </c>
      <c r="G36" s="8">
        <f t="shared" si="0"/>
        <v>0.0050578703703703706</v>
      </c>
      <c r="H36" s="5">
        <f t="shared" si="1"/>
        <v>14</v>
      </c>
    </row>
    <row r="37" spans="1:8" ht="15" customHeight="1">
      <c r="A37" s="53" t="s">
        <v>251</v>
      </c>
      <c r="B37" s="11" t="s">
        <v>61</v>
      </c>
      <c r="C37" s="7">
        <v>125</v>
      </c>
      <c r="D37" s="7">
        <v>21</v>
      </c>
      <c r="E37" s="9">
        <v>0.003645833333333333</v>
      </c>
      <c r="F37" s="8">
        <v>0.0077314814814814815</v>
      </c>
      <c r="G37" s="8">
        <f t="shared" si="0"/>
        <v>0.004085648148148149</v>
      </c>
      <c r="H37" s="5">
        <f t="shared" si="1"/>
        <v>6</v>
      </c>
    </row>
    <row r="38" spans="1:8" ht="15" customHeight="1">
      <c r="A38" s="54" t="s">
        <v>268</v>
      </c>
      <c r="B38" s="11" t="s">
        <v>61</v>
      </c>
      <c r="C38" s="7">
        <v>126</v>
      </c>
      <c r="D38" s="7">
        <v>22</v>
      </c>
      <c r="E38" s="9">
        <v>0.0038194444444444443</v>
      </c>
      <c r="F38" s="8">
        <v>0.009282407407407408</v>
      </c>
      <c r="G38" s="8">
        <f t="shared" si="0"/>
        <v>0.005462962962962963</v>
      </c>
      <c r="H38" s="5">
        <f t="shared" si="1"/>
        <v>19</v>
      </c>
    </row>
    <row r="39" spans="1:8" ht="15" customHeight="1">
      <c r="A39" s="53" t="s">
        <v>143</v>
      </c>
      <c r="B39" s="11" t="s">
        <v>62</v>
      </c>
      <c r="C39" s="5">
        <v>127</v>
      </c>
      <c r="D39" s="7">
        <v>23</v>
      </c>
      <c r="E39" s="10">
        <v>0.003993055555555556</v>
      </c>
      <c r="F39" s="8">
        <v>0.008333333333333333</v>
      </c>
      <c r="G39" s="8">
        <f t="shared" si="0"/>
        <v>0.004340277777777777</v>
      </c>
      <c r="H39" s="5">
        <f t="shared" si="1"/>
        <v>8</v>
      </c>
    </row>
    <row r="40" spans="1:8" ht="15" customHeight="1">
      <c r="A40" s="54" t="s">
        <v>303</v>
      </c>
      <c r="B40" s="11" t="s">
        <v>61</v>
      </c>
      <c r="C40" s="7">
        <v>135</v>
      </c>
      <c r="D40" s="7">
        <v>24</v>
      </c>
      <c r="E40" s="10">
        <v>0.004166666666666667</v>
      </c>
      <c r="F40" s="8">
        <v>0.00917824074074074</v>
      </c>
      <c r="G40" s="8">
        <f t="shared" si="0"/>
        <v>0.005011574074074074</v>
      </c>
      <c r="H40" s="5">
        <f t="shared" si="1"/>
        <v>13</v>
      </c>
    </row>
    <row r="41" spans="1:8" ht="15" customHeight="1">
      <c r="A41" s="56"/>
      <c r="B41" s="57"/>
      <c r="C41" s="57"/>
      <c r="D41" s="58"/>
      <c r="E41" s="128" t="s">
        <v>4</v>
      </c>
      <c r="F41" s="130" t="s">
        <v>30</v>
      </c>
      <c r="G41" s="131"/>
      <c r="H41" s="125" t="s">
        <v>28</v>
      </c>
    </row>
    <row r="42" spans="1:8" ht="15" customHeight="1">
      <c r="A42" s="59"/>
      <c r="B42" s="60"/>
      <c r="C42" s="60"/>
      <c r="D42" s="61"/>
      <c r="E42" s="129"/>
      <c r="F42" s="62" t="s">
        <v>29</v>
      </c>
      <c r="G42" s="62" t="s">
        <v>31</v>
      </c>
      <c r="H42" s="126"/>
    </row>
    <row r="43" spans="1:8" ht="15" customHeight="1">
      <c r="A43" s="122" t="s">
        <v>33</v>
      </c>
      <c r="B43" s="123"/>
      <c r="C43" s="123"/>
      <c r="D43" s="124"/>
      <c r="E43" s="11">
        <v>117</v>
      </c>
      <c r="F43" s="6">
        <f aca="true" t="shared" si="2" ref="F43:F48">SUM(G17,G23,G29,G35)</f>
        <v>0.024479166666666663</v>
      </c>
      <c r="G43" s="6">
        <f aca="true" t="shared" si="3" ref="G43:G48">F43-MAX(G17,G23,G29,G35)</f>
        <v>0.01736111111111111</v>
      </c>
      <c r="H43" s="7">
        <f aca="true" t="shared" si="4" ref="H43:H48">IF(G43&lt;=0,"",RANK(G43,$G$43:$G$48,1))</f>
        <v>6</v>
      </c>
    </row>
    <row r="44" spans="1:8" ht="15" customHeight="1">
      <c r="A44" s="122" t="s">
        <v>38</v>
      </c>
      <c r="B44" s="123"/>
      <c r="C44" s="123"/>
      <c r="D44" s="124"/>
      <c r="E44" s="12">
        <v>121</v>
      </c>
      <c r="F44" s="6">
        <f t="shared" si="2"/>
        <v>0.01921296296296296</v>
      </c>
      <c r="G44" s="6">
        <f>F44-MAX(G18,G24,G30,G36)</f>
        <v>0.013877314814814811</v>
      </c>
      <c r="H44" s="7">
        <f t="shared" si="4"/>
        <v>4</v>
      </c>
    </row>
    <row r="45" spans="1:8" ht="15" customHeight="1">
      <c r="A45" s="122" t="s">
        <v>39</v>
      </c>
      <c r="B45" s="123"/>
      <c r="C45" s="123"/>
      <c r="D45" s="124"/>
      <c r="E45" s="12">
        <v>125</v>
      </c>
      <c r="F45" s="6">
        <f t="shared" si="2"/>
        <v>0.021793981481481484</v>
      </c>
      <c r="G45" s="6">
        <f t="shared" si="3"/>
        <v>0.015081018518518521</v>
      </c>
      <c r="H45" s="7">
        <f t="shared" si="4"/>
        <v>5</v>
      </c>
    </row>
    <row r="46" spans="1:8" ht="15" customHeight="1">
      <c r="A46" s="59"/>
      <c r="B46" s="60"/>
      <c r="C46" s="60"/>
      <c r="D46" s="61"/>
      <c r="E46" s="12">
        <v>126</v>
      </c>
      <c r="F46" s="6">
        <f t="shared" si="2"/>
        <v>0.01877314814814815</v>
      </c>
      <c r="G46" s="6">
        <f t="shared" si="3"/>
        <v>0.013310185185185187</v>
      </c>
      <c r="H46" s="7">
        <f t="shared" si="4"/>
        <v>2</v>
      </c>
    </row>
    <row r="47" spans="1:11" ht="15" customHeight="1">
      <c r="A47" s="59"/>
      <c r="B47" s="60"/>
      <c r="C47" s="60"/>
      <c r="D47" s="61"/>
      <c r="E47" s="12">
        <v>127</v>
      </c>
      <c r="F47" s="6">
        <f t="shared" si="2"/>
        <v>0.012951388888888887</v>
      </c>
      <c r="G47" s="6">
        <f t="shared" si="3"/>
        <v>0.008611111111111111</v>
      </c>
      <c r="H47" s="7">
        <f t="shared" si="4"/>
        <v>1</v>
      </c>
      <c r="K47" s="64"/>
    </row>
    <row r="48" spans="1:8" ht="15" customHeight="1">
      <c r="A48" s="65"/>
      <c r="B48" s="66"/>
      <c r="C48" s="66"/>
      <c r="D48" s="67"/>
      <c r="E48" s="12">
        <v>135</v>
      </c>
      <c r="F48" s="6">
        <f t="shared" si="2"/>
        <v>0.018784722222222223</v>
      </c>
      <c r="G48" s="6">
        <f t="shared" si="3"/>
        <v>0.013437500000000002</v>
      </c>
      <c r="H48" s="7">
        <f t="shared" si="4"/>
        <v>3</v>
      </c>
    </row>
    <row r="49" ht="15" customHeight="1"/>
    <row r="50" ht="15" customHeight="1">
      <c r="A50" s="26" t="s">
        <v>41</v>
      </c>
    </row>
    <row r="51" ht="15" customHeight="1"/>
    <row r="52" ht="15" customHeight="1">
      <c r="A52" s="26" t="s">
        <v>42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8">
    <mergeCell ref="A44:D44"/>
    <mergeCell ref="A45:D45"/>
    <mergeCell ref="H41:H42"/>
    <mergeCell ref="F8:H8"/>
    <mergeCell ref="F9:H9"/>
    <mergeCell ref="F10:G10"/>
    <mergeCell ref="E41:E42"/>
    <mergeCell ref="F41:G41"/>
    <mergeCell ref="A43:D43"/>
    <mergeCell ref="A1:J1"/>
    <mergeCell ref="A2:J2"/>
    <mergeCell ref="A3:J3"/>
    <mergeCell ref="A6:J6"/>
    <mergeCell ref="B15:B16"/>
    <mergeCell ref="C15:C16"/>
    <mergeCell ref="A15:A16"/>
    <mergeCell ref="F11:H11"/>
    <mergeCell ref="C5:F5"/>
  </mergeCells>
  <conditionalFormatting sqref="H17:H40">
    <cfRule type="cellIs" priority="8" dxfId="57" operator="lessThan" stopIfTrue="1">
      <formula>4</formula>
    </cfRule>
  </conditionalFormatting>
  <conditionalFormatting sqref="H43:H48">
    <cfRule type="cellIs" priority="7" dxfId="57" operator="lessThan" stopIfTrue="1">
      <formula>4</formula>
    </cfRule>
  </conditionalFormatting>
  <conditionalFormatting sqref="H17:H40">
    <cfRule type="cellIs" priority="6" dxfId="57" operator="lessThan" stopIfTrue="1">
      <formula>4</formula>
    </cfRule>
  </conditionalFormatting>
  <conditionalFormatting sqref="H43:H48">
    <cfRule type="cellIs" priority="5" dxfId="57" operator="lessThan" stopIfTrue="1">
      <formula>4</formula>
    </cfRule>
  </conditionalFormatting>
  <conditionalFormatting sqref="H43:H48">
    <cfRule type="cellIs" priority="4" dxfId="57" operator="lessThan" stopIfTrue="1">
      <formula>4</formula>
    </cfRule>
  </conditionalFormatting>
  <conditionalFormatting sqref="H17:H40">
    <cfRule type="cellIs" priority="3" dxfId="57" operator="lessThan" stopIfTrue="1">
      <formula>4</formula>
    </cfRule>
  </conditionalFormatting>
  <conditionalFormatting sqref="H17:H40">
    <cfRule type="cellIs" priority="2" dxfId="57" operator="lessThan" stopIfTrue="1">
      <formula>4</formula>
    </cfRule>
  </conditionalFormatting>
  <conditionalFormatting sqref="H17:H40">
    <cfRule type="cellIs" priority="1" dxfId="57" operator="lessThan" stopIfTrue="1">
      <formula>4</formula>
    </cfRule>
  </conditionalFormatting>
  <printOptions/>
  <pageMargins left="0.5905511811023623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66"/>
  <sheetViews>
    <sheetView tabSelected="1" zoomScalePageLayoutView="0" workbookViewId="0" topLeftCell="A17">
      <selection activeCell="C49" sqref="C49"/>
    </sheetView>
  </sheetViews>
  <sheetFormatPr defaultColWidth="1.75390625" defaultRowHeight="14.25"/>
  <cols>
    <col min="1" max="2" width="9.75390625" style="26" customWidth="1"/>
    <col min="3" max="3" width="25.50390625" style="26" customWidth="1"/>
    <col min="4" max="4" width="12.00390625" style="26" customWidth="1"/>
    <col min="5" max="5" width="10.50390625" style="26" customWidth="1"/>
    <col min="6" max="6" width="9.75390625" style="26" customWidth="1"/>
    <col min="7" max="7" width="10.875" style="26" customWidth="1"/>
    <col min="8" max="15" width="9.75390625" style="26" customWidth="1"/>
    <col min="16" max="16384" width="1.75390625" style="26" customWidth="1"/>
  </cols>
  <sheetData>
    <row r="1" spans="1:8" ht="12.75" customHeight="1">
      <c r="A1" s="118" t="s">
        <v>189</v>
      </c>
      <c r="B1" s="118"/>
      <c r="C1" s="118"/>
      <c r="D1" s="118"/>
      <c r="E1" s="118"/>
      <c r="F1" s="118"/>
      <c r="G1" s="118"/>
      <c r="H1" s="118"/>
    </row>
    <row r="2" spans="1:7" ht="12.75" customHeight="1">
      <c r="A2" s="118" t="s">
        <v>180</v>
      </c>
      <c r="B2" s="118"/>
      <c r="C2" s="118"/>
      <c r="D2" s="118"/>
      <c r="E2" s="118"/>
      <c r="F2" s="118"/>
      <c r="G2" s="118"/>
    </row>
    <row r="3" spans="1:7" ht="12.75" customHeight="1">
      <c r="A3" s="165" t="s">
        <v>26</v>
      </c>
      <c r="B3" s="165"/>
      <c r="C3" s="165"/>
      <c r="D3" s="165"/>
      <c r="E3" s="165"/>
      <c r="F3" s="165"/>
      <c r="G3" s="165"/>
    </row>
    <row r="4" spans="1:7" ht="12.75" customHeight="1">
      <c r="A4" s="68"/>
      <c r="B4" s="68"/>
      <c r="C4" s="68"/>
      <c r="D4" s="68"/>
      <c r="E4" s="68"/>
      <c r="F4" s="68"/>
      <c r="G4" s="68"/>
    </row>
    <row r="5" spans="1:7" ht="12.75" customHeight="1">
      <c r="A5" s="68"/>
      <c r="B5" s="138" t="s">
        <v>329</v>
      </c>
      <c r="C5" s="138"/>
      <c r="D5" s="138"/>
      <c r="E5" s="138"/>
      <c r="F5" s="138"/>
      <c r="G5" s="138"/>
    </row>
    <row r="6" spans="1:8" ht="12.75" customHeight="1">
      <c r="A6" s="161" t="s">
        <v>330</v>
      </c>
      <c r="B6" s="161"/>
      <c r="C6" s="161"/>
      <c r="D6" s="161"/>
      <c r="E6" s="161"/>
      <c r="F6" s="161"/>
      <c r="G6" s="161"/>
      <c r="H6" s="161"/>
    </row>
    <row r="7" spans="1:8" ht="12.75" customHeight="1">
      <c r="A7" s="69"/>
      <c r="B7" s="69"/>
      <c r="C7" s="69"/>
      <c r="D7" s="69"/>
      <c r="E7" s="69"/>
      <c r="F7" s="69"/>
      <c r="G7" s="69"/>
      <c r="H7" s="69"/>
    </row>
    <row r="8" spans="1:8" ht="15">
      <c r="A8" s="161" t="s">
        <v>25</v>
      </c>
      <c r="B8" s="161"/>
      <c r="C8" s="46"/>
      <c r="D8" s="46"/>
      <c r="E8" s="46"/>
      <c r="F8" s="161" t="s">
        <v>182</v>
      </c>
      <c r="G8" s="161"/>
      <c r="H8" s="161"/>
    </row>
    <row r="9" spans="3:8" ht="12.75" customHeight="1">
      <c r="C9" s="46"/>
      <c r="D9" s="70"/>
      <c r="E9" s="46"/>
      <c r="H9" s="47"/>
    </row>
    <row r="10" spans="1:7" ht="12.75" customHeight="1">
      <c r="A10" s="162" t="s">
        <v>24</v>
      </c>
      <c r="B10" s="163"/>
      <c r="C10" s="72" t="s">
        <v>0</v>
      </c>
      <c r="D10" s="73" t="s">
        <v>4</v>
      </c>
      <c r="E10" s="71" t="s">
        <v>22</v>
      </c>
      <c r="F10" s="162" t="s">
        <v>23</v>
      </c>
      <c r="G10" s="163"/>
    </row>
    <row r="11" spans="1:8" ht="15" customHeight="1">
      <c r="A11" s="74"/>
      <c r="B11" s="74"/>
      <c r="C11" s="74"/>
      <c r="D11" s="74"/>
      <c r="E11" s="74"/>
      <c r="F11" s="74"/>
      <c r="G11" s="74"/>
      <c r="H11" s="25"/>
    </row>
    <row r="12" spans="1:8" ht="15" customHeight="1">
      <c r="A12" s="75"/>
      <c r="B12" s="159" t="s">
        <v>328</v>
      </c>
      <c r="C12" s="159"/>
      <c r="D12" s="159"/>
      <c r="E12" s="159"/>
      <c r="F12" s="159"/>
      <c r="G12" s="159"/>
      <c r="H12" s="25"/>
    </row>
    <row r="13" spans="1:8" ht="15" customHeight="1">
      <c r="A13" s="158" t="s">
        <v>20</v>
      </c>
      <c r="B13" s="158"/>
      <c r="C13" s="76" t="str">
        <f>'Д3-4кл'!A18</f>
        <v>Добровольская Саша</v>
      </c>
      <c r="D13" s="40">
        <f>'Д3-4кл'!C18</f>
        <v>121</v>
      </c>
      <c r="E13" s="40">
        <f>'Д3-4кл'!D18</f>
        <v>26</v>
      </c>
      <c r="F13" s="156">
        <f>'Д3-4кл'!G18</f>
        <v>0.004305555555555555</v>
      </c>
      <c r="G13" s="156"/>
      <c r="H13" s="25"/>
    </row>
    <row r="14" spans="1:8" ht="15" customHeight="1">
      <c r="A14" s="157" t="s">
        <v>18</v>
      </c>
      <c r="B14" s="157"/>
      <c r="C14" s="76" t="str">
        <f>'Д3-4кл'!A20</f>
        <v>Горбунова Даша</v>
      </c>
      <c r="D14" s="40">
        <f>'Д3-4кл'!C20</f>
        <v>126</v>
      </c>
      <c r="E14" s="40">
        <f>'Д3-4кл'!D20</f>
        <v>28</v>
      </c>
      <c r="F14" s="156">
        <f>'Д3-4кл'!G20</f>
        <v>0.004421296296296296</v>
      </c>
      <c r="G14" s="156"/>
      <c r="H14" s="25"/>
    </row>
    <row r="15" spans="1:8" ht="15" customHeight="1">
      <c r="A15" s="155" t="s">
        <v>17</v>
      </c>
      <c r="B15" s="155"/>
      <c r="C15" s="75" t="str">
        <f>'Д3-4кл'!A22</f>
        <v>Щербинина Лера</v>
      </c>
      <c r="D15" s="78">
        <f>'Д3-4кл'!C22</f>
        <v>135</v>
      </c>
      <c r="E15" s="78">
        <f>'Д3-4кл'!D22</f>
        <v>30</v>
      </c>
      <c r="F15" s="164">
        <f>'Д3-4кл'!G22</f>
        <v>0.004421296296296297</v>
      </c>
      <c r="G15" s="164"/>
      <c r="H15" s="25"/>
    </row>
    <row r="16" spans="1:8" ht="12" customHeight="1">
      <c r="A16" s="78"/>
      <c r="B16" s="75"/>
      <c r="C16" s="75"/>
      <c r="D16" s="78"/>
      <c r="E16" s="78"/>
      <c r="F16" s="79"/>
      <c r="G16" s="79"/>
      <c r="H16" s="25"/>
    </row>
    <row r="17" spans="1:8" ht="15" customHeight="1">
      <c r="A17" s="75"/>
      <c r="B17" s="159" t="s">
        <v>148</v>
      </c>
      <c r="C17" s="159"/>
      <c r="D17" s="159"/>
      <c r="E17" s="159"/>
      <c r="F17" s="159"/>
      <c r="G17" s="159"/>
      <c r="H17" s="25"/>
    </row>
    <row r="18" spans="1:8" ht="15" customHeight="1">
      <c r="A18" s="158" t="s">
        <v>20</v>
      </c>
      <c r="B18" s="158"/>
      <c r="C18" s="80" t="str">
        <f>'М3-4кл'!A27</f>
        <v>Никульшин Павел</v>
      </c>
      <c r="D18" s="40">
        <f>'М3-4кл'!C27</f>
        <v>127</v>
      </c>
      <c r="E18" s="40">
        <f>'М3-4кл'!D27</f>
        <v>11</v>
      </c>
      <c r="F18" s="156">
        <f>'М3-4кл'!G27</f>
        <v>0.0027314814814814814</v>
      </c>
      <c r="G18" s="156"/>
      <c r="H18" s="25"/>
    </row>
    <row r="19" spans="1:8" ht="15" customHeight="1">
      <c r="A19" s="157" t="s">
        <v>18</v>
      </c>
      <c r="B19" s="157"/>
      <c r="C19" s="76" t="str">
        <f>'М3-4кл'!A21</f>
        <v>Комиссаров Глеб</v>
      </c>
      <c r="D19" s="40">
        <f>'М3-4кл'!C21</f>
        <v>127</v>
      </c>
      <c r="E19" s="40">
        <f>'М3-4кл'!D21</f>
        <v>5</v>
      </c>
      <c r="F19" s="156">
        <f>'М3-4кл'!G21</f>
        <v>0.002847222222222222</v>
      </c>
      <c r="G19" s="156"/>
      <c r="H19" s="25"/>
    </row>
    <row r="20" spans="1:8" ht="15" customHeight="1">
      <c r="A20" s="155" t="s">
        <v>17</v>
      </c>
      <c r="B20" s="155"/>
      <c r="C20" s="76" t="str">
        <f>'М3-4кл'!A33</f>
        <v>Краснобояров Константин</v>
      </c>
      <c r="D20" s="40">
        <f>'М3-4кл'!C33</f>
        <v>127</v>
      </c>
      <c r="E20" s="40">
        <f>'М3-4кл'!D33</f>
        <v>17</v>
      </c>
      <c r="F20" s="156">
        <f>'М3-4кл'!G33</f>
        <v>0.0030324074074074073</v>
      </c>
      <c r="G20" s="156"/>
      <c r="H20" s="25"/>
    </row>
    <row r="21" spans="1:8" ht="12" customHeight="1">
      <c r="A21" s="40"/>
      <c r="B21" s="40"/>
      <c r="C21" s="40"/>
      <c r="D21" s="40"/>
      <c r="E21" s="40"/>
      <c r="F21" s="40"/>
      <c r="G21" s="40"/>
      <c r="H21" s="25"/>
    </row>
    <row r="22" spans="1:8" ht="15" customHeight="1">
      <c r="A22" s="75"/>
      <c r="B22" s="159" t="s">
        <v>166</v>
      </c>
      <c r="C22" s="159"/>
      <c r="D22" s="159"/>
      <c r="E22" s="159"/>
      <c r="F22" s="159"/>
      <c r="G22" s="159"/>
      <c r="H22" s="25"/>
    </row>
    <row r="23" spans="1:8" ht="15" customHeight="1">
      <c r="A23" s="158" t="s">
        <v>20</v>
      </c>
      <c r="B23" s="158"/>
      <c r="C23" s="76" t="str">
        <f>'Д5-6кл'!A28</f>
        <v>Уфимцева Ольга</v>
      </c>
      <c r="D23" s="40">
        <f>'Д5-6кл'!C28</f>
        <v>135</v>
      </c>
      <c r="E23" s="40">
        <f>'Д5-6кл'!D28</f>
        <v>86</v>
      </c>
      <c r="F23" s="156">
        <f>'Д5-6кл'!G28</f>
        <v>0.0032291666666666675</v>
      </c>
      <c r="G23" s="156"/>
      <c r="H23" s="25"/>
    </row>
    <row r="24" spans="1:8" ht="15" customHeight="1">
      <c r="A24" s="157" t="s">
        <v>18</v>
      </c>
      <c r="B24" s="157"/>
      <c r="C24" s="76" t="str">
        <f>'Д5-6кл'!A27</f>
        <v>Каурова Александрина</v>
      </c>
      <c r="D24" s="40">
        <f>'Д5-6кл'!C27</f>
        <v>127</v>
      </c>
      <c r="E24" s="40">
        <f>'Д5-6кл'!D27</f>
        <v>85</v>
      </c>
      <c r="F24" s="156">
        <f>'Д5-6кл'!G27</f>
        <v>0.0034143518518518516</v>
      </c>
      <c r="G24" s="156"/>
      <c r="H24" s="25"/>
    </row>
    <row r="25" spans="1:8" ht="15" customHeight="1">
      <c r="A25" s="155" t="s">
        <v>17</v>
      </c>
      <c r="B25" s="155"/>
      <c r="C25" s="76" t="str">
        <f>'Д5-6кл'!A39</f>
        <v>Лебедева Анна</v>
      </c>
      <c r="D25" s="40">
        <f>'Д5-6кл'!C39</f>
        <v>127</v>
      </c>
      <c r="E25" s="40">
        <f>'Д5-6кл'!D39</f>
        <v>97</v>
      </c>
      <c r="F25" s="156">
        <f>'Д5-6кл'!G39</f>
        <v>0.003958333333333333</v>
      </c>
      <c r="G25" s="156"/>
      <c r="H25" s="25"/>
    </row>
    <row r="26" spans="1:8" ht="12" customHeight="1">
      <c r="A26" s="75"/>
      <c r="B26" s="81"/>
      <c r="C26" s="81"/>
      <c r="D26" s="81"/>
      <c r="E26" s="81"/>
      <c r="F26" s="81"/>
      <c r="G26" s="81"/>
      <c r="H26" s="25"/>
    </row>
    <row r="27" spans="1:8" ht="15" customHeight="1">
      <c r="A27" s="75"/>
      <c r="B27" s="159" t="s">
        <v>149</v>
      </c>
      <c r="C27" s="159"/>
      <c r="D27" s="159"/>
      <c r="E27" s="159"/>
      <c r="F27" s="159"/>
      <c r="G27" s="159"/>
      <c r="H27" s="25"/>
    </row>
    <row r="28" spans="1:8" ht="15" customHeight="1">
      <c r="A28" s="158" t="s">
        <v>20</v>
      </c>
      <c r="B28" s="158"/>
      <c r="C28" s="76" t="str">
        <f>'М5-6кл'!A38</f>
        <v>Конюхов Дмитрий</v>
      </c>
      <c r="D28" s="40">
        <f>'М5-6кл'!C38</f>
        <v>126</v>
      </c>
      <c r="E28" s="40">
        <f>'М5-6кл'!D38</f>
        <v>72</v>
      </c>
      <c r="F28" s="156">
        <f>'М5-6кл'!G38</f>
        <v>0.0023032407407407407</v>
      </c>
      <c r="G28" s="156"/>
      <c r="H28" s="25"/>
    </row>
    <row r="29" spans="1:8" ht="15" customHeight="1">
      <c r="A29" s="157" t="s">
        <v>18</v>
      </c>
      <c r="B29" s="157"/>
      <c r="C29" s="76" t="str">
        <f>'М5-6кл'!A19</f>
        <v>Заплетохин Саша</v>
      </c>
      <c r="D29" s="40">
        <f>'М5-6кл'!C19</f>
        <v>125</v>
      </c>
      <c r="E29" s="40">
        <f>'М5-6кл'!D19</f>
        <v>53</v>
      </c>
      <c r="F29" s="156">
        <f>'М5-6кл'!G19</f>
        <v>0.002777777777777778</v>
      </c>
      <c r="G29" s="156"/>
      <c r="H29" s="25"/>
    </row>
    <row r="30" spans="1:8" ht="15" customHeight="1">
      <c r="A30" s="155" t="s">
        <v>17</v>
      </c>
      <c r="B30" s="155"/>
      <c r="C30" s="76" t="str">
        <f>'М5-6кл'!A20</f>
        <v>Логвинов Никита</v>
      </c>
      <c r="D30" s="40">
        <f>'М5-6кл'!C20</f>
        <v>126</v>
      </c>
      <c r="E30" s="40">
        <f>'М5-6кл'!D20</f>
        <v>54</v>
      </c>
      <c r="F30" s="156">
        <f>'М5-6кл'!G20</f>
        <v>0.002928240740740741</v>
      </c>
      <c r="G30" s="156"/>
      <c r="H30" s="25"/>
    </row>
    <row r="31" spans="1:8" ht="12" customHeight="1">
      <c r="A31" s="75"/>
      <c r="B31" s="75"/>
      <c r="C31" s="75"/>
      <c r="D31" s="75"/>
      <c r="E31" s="75"/>
      <c r="F31" s="75"/>
      <c r="G31" s="75"/>
      <c r="H31" s="25"/>
    </row>
    <row r="32" spans="1:8" ht="15" customHeight="1">
      <c r="A32" s="75"/>
      <c r="B32" s="159" t="s">
        <v>167</v>
      </c>
      <c r="C32" s="159"/>
      <c r="D32" s="159"/>
      <c r="E32" s="159"/>
      <c r="F32" s="159"/>
      <c r="G32" s="159"/>
      <c r="H32" s="25"/>
    </row>
    <row r="33" spans="1:8" ht="15" customHeight="1">
      <c r="A33" s="158" t="s">
        <v>20</v>
      </c>
      <c r="B33" s="158"/>
      <c r="C33" s="76" t="str">
        <f>'Д7-8кл'!A19</f>
        <v>Пырегова Яна</v>
      </c>
      <c r="D33" s="40">
        <f>'Д7-8кл'!C19</f>
        <v>125</v>
      </c>
      <c r="E33" s="40">
        <f>'Д7-8кл'!D19</f>
        <v>27</v>
      </c>
      <c r="F33" s="156">
        <f>'Д7-8кл'!G19</f>
        <v>0.005266203703703704</v>
      </c>
      <c r="G33" s="156"/>
      <c r="H33" s="25"/>
    </row>
    <row r="34" spans="1:8" ht="15" customHeight="1">
      <c r="A34" s="157" t="s">
        <v>18</v>
      </c>
      <c r="B34" s="157"/>
      <c r="C34" s="82" t="str">
        <f>'Д7-8кл'!A31</f>
        <v>Дмитриева Карина</v>
      </c>
      <c r="D34" s="40">
        <f>'Д7-8кл'!C31</f>
        <v>125</v>
      </c>
      <c r="E34" s="40">
        <f>'Д7-8кл'!D31</f>
        <v>39</v>
      </c>
      <c r="F34" s="156">
        <f>'Д7-8кл'!G31</f>
        <v>0.005381944444444444</v>
      </c>
      <c r="G34" s="156"/>
      <c r="H34" s="25"/>
    </row>
    <row r="35" spans="1:8" ht="15" customHeight="1">
      <c r="A35" s="155" t="s">
        <v>17</v>
      </c>
      <c r="B35" s="155"/>
      <c r="C35" s="76" t="str">
        <f>'Д7-8кл'!A25</f>
        <v>Лихачёва Анастасия</v>
      </c>
      <c r="D35" s="40">
        <f>'Д7-8кл'!C25</f>
        <v>125</v>
      </c>
      <c r="E35" s="40">
        <f>'Д7-8кл'!D25</f>
        <v>33</v>
      </c>
      <c r="F35" s="156">
        <f>'Д7-8кл'!G25</f>
        <v>0.006134259259259258</v>
      </c>
      <c r="G35" s="156"/>
      <c r="H35" s="25"/>
    </row>
    <row r="36" spans="1:8" ht="12" customHeight="1">
      <c r="A36" s="75"/>
      <c r="B36" s="81"/>
      <c r="C36" s="83"/>
      <c r="D36" s="83"/>
      <c r="E36" s="83"/>
      <c r="F36" s="83"/>
      <c r="G36" s="83"/>
      <c r="H36" s="25"/>
    </row>
    <row r="37" spans="1:8" ht="15" customHeight="1">
      <c r="A37" s="75"/>
      <c r="B37" s="159" t="s">
        <v>188</v>
      </c>
      <c r="C37" s="159"/>
      <c r="D37" s="159"/>
      <c r="E37" s="159"/>
      <c r="F37" s="159"/>
      <c r="G37" s="159"/>
      <c r="H37" s="25"/>
    </row>
    <row r="38" spans="1:8" ht="15" customHeight="1">
      <c r="A38" s="158" t="s">
        <v>20</v>
      </c>
      <c r="B38" s="158"/>
      <c r="C38" s="76" t="str">
        <f>'М7-8кл'!A18</f>
        <v>Рубцов Павел</v>
      </c>
      <c r="D38" s="40">
        <f>'М7-8кл'!C18</f>
        <v>121</v>
      </c>
      <c r="E38" s="40">
        <f>'М7-8кл'!D18</f>
        <v>2</v>
      </c>
      <c r="F38" s="156">
        <f>'М7-8кл'!G18</f>
        <v>0.00607638888888889</v>
      </c>
      <c r="G38" s="156"/>
      <c r="H38" s="25"/>
    </row>
    <row r="39" spans="1:8" ht="15" customHeight="1">
      <c r="A39" s="157" t="s">
        <v>18</v>
      </c>
      <c r="B39" s="157"/>
      <c r="C39" s="76" t="str">
        <f>'М7-8кл'!A20</f>
        <v>Брусницин Данил</v>
      </c>
      <c r="D39" s="40">
        <f>'М7-8кл'!C20</f>
        <v>126</v>
      </c>
      <c r="E39" s="40">
        <f>'М7-8кл'!D20</f>
        <v>4</v>
      </c>
      <c r="F39" s="156">
        <f>'М7-8кл'!G20</f>
        <v>0.006516203703703703</v>
      </c>
      <c r="G39" s="156"/>
      <c r="H39" s="25"/>
    </row>
    <row r="40" spans="1:8" ht="15" customHeight="1">
      <c r="A40" s="155" t="s">
        <v>17</v>
      </c>
      <c r="B40" s="155"/>
      <c r="C40" s="76" t="str">
        <f>'М7-8кл'!A22</f>
        <v>Юрьев Денис</v>
      </c>
      <c r="D40" s="40">
        <f>'М7-8кл'!C22</f>
        <v>135</v>
      </c>
      <c r="E40" s="40">
        <f>'М7-8кл'!D22</f>
        <v>6</v>
      </c>
      <c r="F40" s="156">
        <f>'М7-8кл'!G22</f>
        <v>0.007430555555555555</v>
      </c>
      <c r="G40" s="156"/>
      <c r="H40" s="25"/>
    </row>
    <row r="41" spans="1:8" ht="12" customHeight="1">
      <c r="A41" s="75"/>
      <c r="B41" s="75"/>
      <c r="C41" s="75"/>
      <c r="D41" s="75"/>
      <c r="E41" s="75"/>
      <c r="F41" s="75"/>
      <c r="G41" s="75"/>
      <c r="H41" s="25"/>
    </row>
    <row r="42" spans="1:8" ht="15" customHeight="1">
      <c r="A42" s="75"/>
      <c r="B42" s="159" t="s">
        <v>150</v>
      </c>
      <c r="C42" s="159"/>
      <c r="D42" s="159"/>
      <c r="E42" s="159"/>
      <c r="F42" s="159"/>
      <c r="G42" s="159"/>
      <c r="H42" s="25"/>
    </row>
    <row r="43" spans="1:8" ht="15" customHeight="1">
      <c r="A43" s="158" t="s">
        <v>20</v>
      </c>
      <c r="B43" s="158"/>
      <c r="C43" s="76" t="str">
        <f>'Д9-11кл'!A20</f>
        <v>Саитботалова Диана</v>
      </c>
      <c r="D43" s="40">
        <f>'Д9-11кл'!C20</f>
        <v>126</v>
      </c>
      <c r="E43" s="40">
        <f>'Д9-11кл'!D20</f>
        <v>28</v>
      </c>
      <c r="F43" s="156">
        <f>'Д9-11кл'!G20</f>
        <v>0.009085648148148147</v>
      </c>
      <c r="G43" s="156"/>
      <c r="H43" s="25"/>
    </row>
    <row r="44" spans="1:8" ht="15" customHeight="1">
      <c r="A44" s="157" t="s">
        <v>18</v>
      </c>
      <c r="B44" s="157"/>
      <c r="C44" s="76" t="str">
        <f>'Д9-11кл'!A19</f>
        <v>Балхина Анастасия</v>
      </c>
      <c r="D44" s="40">
        <f>'Д9-11кл'!C19</f>
        <v>125</v>
      </c>
      <c r="E44" s="40">
        <f>'Д9-11кл'!D19</f>
        <v>27</v>
      </c>
      <c r="F44" s="156">
        <f>'Д9-11кл'!G19</f>
        <v>0.009988425925925925</v>
      </c>
      <c r="G44" s="156"/>
      <c r="H44" s="25"/>
    </row>
    <row r="45" spans="1:8" ht="15" customHeight="1">
      <c r="A45" s="155" t="s">
        <v>17</v>
      </c>
      <c r="B45" s="155"/>
      <c r="C45" s="76" t="str">
        <f>'Д9-11кл'!A27</f>
        <v>Беляева Алёна</v>
      </c>
      <c r="D45" s="40">
        <f>'Д9-11кл'!C27</f>
        <v>127</v>
      </c>
      <c r="E45" s="40">
        <f>'Д9-11кл'!D27</f>
        <v>35</v>
      </c>
      <c r="F45" s="156">
        <f>'Д9-11кл'!G27</f>
        <v>0.010474537037037036</v>
      </c>
      <c r="G45" s="156"/>
      <c r="H45" s="25"/>
    </row>
    <row r="46" spans="1:8" ht="12" customHeight="1">
      <c r="A46" s="75"/>
      <c r="B46" s="81"/>
      <c r="C46" s="83"/>
      <c r="D46" s="83"/>
      <c r="E46" s="83"/>
      <c r="F46" s="83"/>
      <c r="G46" s="83"/>
      <c r="H46" s="25"/>
    </row>
    <row r="47" spans="1:8" ht="15" customHeight="1">
      <c r="A47" s="75"/>
      <c r="B47" s="159" t="s">
        <v>151</v>
      </c>
      <c r="C47" s="159"/>
      <c r="D47" s="159"/>
      <c r="E47" s="159"/>
      <c r="F47" s="159"/>
      <c r="G47" s="159"/>
      <c r="H47" s="25"/>
    </row>
    <row r="48" spans="1:8" ht="15" customHeight="1">
      <c r="A48" s="158" t="s">
        <v>20</v>
      </c>
      <c r="B48" s="158"/>
      <c r="C48" s="76" t="str">
        <f>'Ю9-11кл'!A19</f>
        <v>Селиванов Валерий</v>
      </c>
      <c r="D48" s="40">
        <f>'Ю9-11кл'!C19</f>
        <v>125</v>
      </c>
      <c r="E48" s="40">
        <f>'Ю9-11кл'!D19</f>
        <v>3</v>
      </c>
      <c r="F48" s="156">
        <f>'Ю9-11кл'!G19</f>
        <v>0.010208333333333333</v>
      </c>
      <c r="G48" s="156"/>
      <c r="H48" s="25"/>
    </row>
    <row r="49" spans="1:8" ht="15" customHeight="1">
      <c r="A49" s="157" t="s">
        <v>18</v>
      </c>
      <c r="B49" s="157"/>
      <c r="C49" s="76" t="str">
        <f>'Ю9-11кл'!A24</f>
        <v>Власов Анатолий</v>
      </c>
      <c r="D49" s="40">
        <f>'Ю9-11кл'!C24</f>
        <v>121</v>
      </c>
      <c r="E49" s="40">
        <f>'Ю9-11кл'!D24</f>
        <v>8</v>
      </c>
      <c r="F49" s="156">
        <f>'Ю9-11кл'!G24</f>
        <v>0.010810185185185183</v>
      </c>
      <c r="G49" s="156"/>
      <c r="H49" s="25"/>
    </row>
    <row r="50" spans="1:8" ht="15" customHeight="1">
      <c r="A50" s="155" t="s">
        <v>17</v>
      </c>
      <c r="B50" s="155"/>
      <c r="C50" s="76" t="str">
        <f>'Ю9-11кл'!A33</f>
        <v>Овчинников Максим</v>
      </c>
      <c r="D50" s="40">
        <f>'Ю9-11кл'!C33</f>
        <v>127</v>
      </c>
      <c r="E50" s="40">
        <f>'Ю9-11кл'!D33</f>
        <v>17</v>
      </c>
      <c r="F50" s="156">
        <f>'Ю9-11кл'!G33</f>
        <v>0.011238425925925926</v>
      </c>
      <c r="G50" s="156"/>
      <c r="H50" s="25"/>
    </row>
    <row r="51" spans="1:8" ht="15" customHeight="1">
      <c r="A51" s="84"/>
      <c r="B51" s="84"/>
      <c r="C51" s="76"/>
      <c r="D51" s="40"/>
      <c r="E51" s="40"/>
      <c r="F51" s="77"/>
      <c r="G51" s="77"/>
      <c r="H51" s="25"/>
    </row>
    <row r="52" spans="1:8" ht="15" customHeight="1">
      <c r="A52" s="47"/>
      <c r="B52" s="47"/>
      <c r="C52" s="85"/>
      <c r="D52" s="74"/>
      <c r="E52" s="74"/>
      <c r="F52" s="86"/>
      <c r="G52" s="86"/>
      <c r="H52" s="25"/>
    </row>
    <row r="53" spans="1:13" ht="15" customHeight="1">
      <c r="A53" s="25" t="s">
        <v>16</v>
      </c>
      <c r="B53" s="33"/>
      <c r="C53" s="33"/>
      <c r="D53" s="70"/>
      <c r="E53" s="33"/>
      <c r="F53" s="33"/>
      <c r="G53" s="33"/>
      <c r="H53" s="25"/>
      <c r="M53" s="87"/>
    </row>
    <row r="54" spans="1:13" ht="15" customHeight="1">
      <c r="A54" s="25"/>
      <c r="B54" s="33"/>
      <c r="C54" s="33"/>
      <c r="D54" s="70"/>
      <c r="E54" s="33"/>
      <c r="F54" s="33"/>
      <c r="G54" s="33"/>
      <c r="H54" s="25"/>
      <c r="M54" s="87"/>
    </row>
    <row r="55" spans="1:13" ht="15" customHeight="1">
      <c r="A55" s="25" t="s">
        <v>323</v>
      </c>
      <c r="B55" s="33"/>
      <c r="C55" s="33"/>
      <c r="D55" s="70"/>
      <c r="E55" s="33"/>
      <c r="F55" s="33"/>
      <c r="G55" s="33"/>
      <c r="H55" s="25"/>
      <c r="M55" s="74"/>
    </row>
    <row r="56" spans="1:13" ht="15" customHeight="1">
      <c r="A56" s="123"/>
      <c r="B56" s="123"/>
      <c r="C56" s="63"/>
      <c r="D56" s="63"/>
      <c r="E56" s="63"/>
      <c r="F56" s="63"/>
      <c r="G56" s="34"/>
      <c r="H56" s="25"/>
      <c r="M56" s="74"/>
    </row>
    <row r="57" spans="1:13" ht="15" customHeight="1">
      <c r="A57" s="123"/>
      <c r="B57" s="123"/>
      <c r="C57" s="63"/>
      <c r="D57" s="123"/>
      <c r="E57" s="160"/>
      <c r="F57" s="63"/>
      <c r="G57" s="34"/>
      <c r="H57" s="25"/>
      <c r="M57" s="88"/>
    </row>
    <row r="58" spans="1:13" ht="15" customHeight="1">
      <c r="A58" s="60"/>
      <c r="B58" s="63"/>
      <c r="C58" s="60"/>
      <c r="D58" s="123"/>
      <c r="E58" s="160"/>
      <c r="F58" s="63"/>
      <c r="G58" s="34"/>
      <c r="H58" s="25"/>
      <c r="M58" s="87"/>
    </row>
    <row r="59" spans="1:13" ht="15" customHeight="1">
      <c r="A59" s="123"/>
      <c r="B59" s="123"/>
      <c r="C59" s="63"/>
      <c r="D59" s="123"/>
      <c r="E59" s="123"/>
      <c r="F59" s="89"/>
      <c r="G59" s="34"/>
      <c r="H59" s="25"/>
      <c r="K59" s="46"/>
      <c r="M59" s="87"/>
    </row>
    <row r="60" spans="1:13" ht="15" customHeight="1">
      <c r="A60" s="123"/>
      <c r="B60" s="123"/>
      <c r="C60" s="63"/>
      <c r="D60" s="123"/>
      <c r="E60" s="123"/>
      <c r="F60" s="89"/>
      <c r="G60" s="34"/>
      <c r="H60" s="25"/>
      <c r="K60" s="46"/>
      <c r="M60" s="46"/>
    </row>
    <row r="61" spans="1:13" ht="15" customHeight="1">
      <c r="A61" s="123"/>
      <c r="B61" s="123"/>
      <c r="C61" s="63"/>
      <c r="D61" s="123"/>
      <c r="E61" s="123"/>
      <c r="F61" s="89"/>
      <c r="G61" s="34"/>
      <c r="H61" s="25"/>
      <c r="K61" s="46"/>
      <c r="M61" s="46"/>
    </row>
    <row r="62" spans="1:13" ht="15" customHeight="1">
      <c r="A62" s="123"/>
      <c r="B62" s="123"/>
      <c r="C62" s="63"/>
      <c r="D62" s="123"/>
      <c r="E62" s="123"/>
      <c r="F62" s="89"/>
      <c r="G62" s="34"/>
      <c r="H62" s="25"/>
      <c r="K62" s="46"/>
      <c r="M62" s="46"/>
    </row>
    <row r="63" spans="1:13" ht="15" customHeight="1">
      <c r="A63" s="123"/>
      <c r="B63" s="123"/>
      <c r="C63" s="63"/>
      <c r="D63" s="123"/>
      <c r="E63" s="123"/>
      <c r="F63" s="89"/>
      <c r="G63" s="34"/>
      <c r="H63" s="25"/>
      <c r="K63" s="46"/>
      <c r="M63" s="46"/>
    </row>
    <row r="64" spans="1:13" ht="15" customHeight="1">
      <c r="A64" s="123"/>
      <c r="B64" s="123"/>
      <c r="C64" s="63"/>
      <c r="D64" s="123"/>
      <c r="E64" s="123"/>
      <c r="F64" s="89"/>
      <c r="G64" s="34"/>
      <c r="H64" s="25"/>
      <c r="K64" s="46"/>
      <c r="M64" s="46"/>
    </row>
    <row r="65" spans="1:8" ht="15" customHeight="1">
      <c r="A65" s="25"/>
      <c r="B65" s="25"/>
      <c r="C65" s="25"/>
      <c r="D65" s="25"/>
      <c r="E65" s="25"/>
      <c r="F65" s="25"/>
      <c r="G65" s="25"/>
      <c r="H65" s="25"/>
    </row>
    <row r="66" spans="1:8" ht="15" customHeight="1">
      <c r="A66" s="121"/>
      <c r="B66" s="121"/>
      <c r="C66" s="121"/>
      <c r="D66" s="121"/>
      <c r="E66" s="121"/>
      <c r="F66" s="121"/>
      <c r="G66" s="121"/>
      <c r="H66" s="25"/>
    </row>
  </sheetData>
  <sheetProtection password="DA94" sheet="1"/>
  <mergeCells count="82">
    <mergeCell ref="F39:G39"/>
    <mergeCell ref="A40:B40"/>
    <mergeCell ref="F29:G29"/>
    <mergeCell ref="F13:G13"/>
    <mergeCell ref="F14:G14"/>
    <mergeCell ref="A2:G2"/>
    <mergeCell ref="B12:G12"/>
    <mergeCell ref="F20:G20"/>
    <mergeCell ref="A28:B28"/>
    <mergeCell ref="A20:B20"/>
    <mergeCell ref="A1:H1"/>
    <mergeCell ref="F10:G10"/>
    <mergeCell ref="F23:G23"/>
    <mergeCell ref="F24:G24"/>
    <mergeCell ref="F25:G25"/>
    <mergeCell ref="A14:B14"/>
    <mergeCell ref="B5:G5"/>
    <mergeCell ref="F15:G15"/>
    <mergeCell ref="A25:B25"/>
    <mergeCell ref="A3:G3"/>
    <mergeCell ref="A6:H6"/>
    <mergeCell ref="A24:B24"/>
    <mergeCell ref="F8:H8"/>
    <mergeCell ref="A15:B15"/>
    <mergeCell ref="A10:B10"/>
    <mergeCell ref="A8:B8"/>
    <mergeCell ref="A19:B19"/>
    <mergeCell ref="A23:B23"/>
    <mergeCell ref="B17:G17"/>
    <mergeCell ref="A33:B33"/>
    <mergeCell ref="F34:G34"/>
    <mergeCell ref="F30:G30"/>
    <mergeCell ref="F19:G19"/>
    <mergeCell ref="A18:B18"/>
    <mergeCell ref="F18:G18"/>
    <mergeCell ref="A30:B30"/>
    <mergeCell ref="A66:G66"/>
    <mergeCell ref="D59:E59"/>
    <mergeCell ref="D60:E60"/>
    <mergeCell ref="D61:E61"/>
    <mergeCell ref="D62:E62"/>
    <mergeCell ref="F35:G35"/>
    <mergeCell ref="A44:B44"/>
    <mergeCell ref="A59:B59"/>
    <mergeCell ref="A57:B57"/>
    <mergeCell ref="A61:B61"/>
    <mergeCell ref="F48:G48"/>
    <mergeCell ref="F43:G43"/>
    <mergeCell ref="F44:G44"/>
    <mergeCell ref="B47:G47"/>
    <mergeCell ref="B37:G37"/>
    <mergeCell ref="B32:G32"/>
    <mergeCell ref="B42:G42"/>
    <mergeCell ref="F33:G33"/>
    <mergeCell ref="A35:B35"/>
    <mergeCell ref="A38:B38"/>
    <mergeCell ref="A63:B63"/>
    <mergeCell ref="D57:E57"/>
    <mergeCell ref="D58:E58"/>
    <mergeCell ref="A62:B62"/>
    <mergeCell ref="A60:B60"/>
    <mergeCell ref="A56:B56"/>
    <mergeCell ref="A39:B39"/>
    <mergeCell ref="A43:B43"/>
    <mergeCell ref="A13:B13"/>
    <mergeCell ref="A34:B34"/>
    <mergeCell ref="B27:G27"/>
    <mergeCell ref="B22:G22"/>
    <mergeCell ref="F40:G40"/>
    <mergeCell ref="F28:G28"/>
    <mergeCell ref="F38:G38"/>
    <mergeCell ref="A29:B29"/>
    <mergeCell ref="D64:E64"/>
    <mergeCell ref="D63:E63"/>
    <mergeCell ref="A50:B50"/>
    <mergeCell ref="F49:G49"/>
    <mergeCell ref="F45:G45"/>
    <mergeCell ref="A49:B49"/>
    <mergeCell ref="A48:B48"/>
    <mergeCell ref="A45:B45"/>
    <mergeCell ref="A64:B64"/>
    <mergeCell ref="F50:G50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52"/>
  <sheetViews>
    <sheetView zoomScale="160" zoomScaleNormal="160" zoomScaleSheetLayoutView="100" workbookViewId="0" topLeftCell="A9">
      <selection activeCell="A14" sqref="A14"/>
    </sheetView>
  </sheetViews>
  <sheetFormatPr defaultColWidth="8.625" defaultRowHeight="14.25"/>
  <cols>
    <col min="1" max="1" width="21.25390625" style="26" customWidth="1"/>
    <col min="2" max="2" width="8.50390625" style="26" customWidth="1"/>
    <col min="3" max="4" width="9.625" style="26" customWidth="1"/>
    <col min="5" max="5" width="9.625" style="46" customWidth="1"/>
    <col min="6" max="7" width="9.625" style="26" customWidth="1"/>
    <col min="8" max="8" width="10.375" style="26" customWidth="1"/>
    <col min="9" max="11" width="9.625" style="26" customWidth="1"/>
    <col min="12" max="16384" width="8.625" style="26" customWidth="1"/>
  </cols>
  <sheetData>
    <row r="1" spans="1:10" ht="15" customHeight="1">
      <c r="A1" s="117" t="s">
        <v>192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 customHeight="1">
      <c r="A2" s="118" t="s">
        <v>191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 customHeight="1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</row>
    <row r="4" ht="15" customHeight="1"/>
    <row r="5" spans="3:10" ht="15" customHeight="1">
      <c r="C5" s="118" t="s">
        <v>160</v>
      </c>
      <c r="D5" s="118"/>
      <c r="E5" s="118"/>
      <c r="F5" s="118"/>
      <c r="J5" s="46"/>
    </row>
    <row r="6" spans="1:10" ht="15" customHeight="1">
      <c r="A6" s="132" t="s">
        <v>165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15" customHeight="1">
      <c r="A7" s="25"/>
      <c r="B7" s="25"/>
      <c r="C7" s="25"/>
      <c r="D7" s="25"/>
      <c r="E7" s="47"/>
      <c r="F7" s="25"/>
      <c r="G7" s="25"/>
      <c r="H7" s="25"/>
      <c r="I7" s="75"/>
      <c r="J7" s="75"/>
    </row>
    <row r="8" spans="1:10" ht="15" customHeight="1">
      <c r="A8" s="48" t="s">
        <v>9</v>
      </c>
      <c r="B8" s="25"/>
      <c r="C8" s="25"/>
      <c r="D8" s="25"/>
      <c r="E8" s="47"/>
      <c r="F8" s="121" t="s">
        <v>45</v>
      </c>
      <c r="G8" s="121"/>
      <c r="H8" s="121"/>
      <c r="I8" s="75"/>
      <c r="J8" s="75"/>
    </row>
    <row r="9" spans="1:10" ht="15" customHeight="1">
      <c r="A9" s="48" t="s">
        <v>34</v>
      </c>
      <c r="B9" s="25"/>
      <c r="C9" s="25"/>
      <c r="D9" s="25"/>
      <c r="E9" s="47"/>
      <c r="F9" s="127" t="s">
        <v>185</v>
      </c>
      <c r="G9" s="127"/>
      <c r="H9" s="127"/>
      <c r="I9" s="75"/>
      <c r="J9" s="75"/>
    </row>
    <row r="10" spans="1:10" ht="15" customHeight="1">
      <c r="A10" s="48" t="s">
        <v>35</v>
      </c>
      <c r="B10" s="25"/>
      <c r="C10" s="25"/>
      <c r="D10" s="25"/>
      <c r="E10" s="47"/>
      <c r="F10" s="121" t="s">
        <v>47</v>
      </c>
      <c r="G10" s="121"/>
      <c r="H10" s="25"/>
      <c r="I10" s="75"/>
      <c r="J10" s="75"/>
    </row>
    <row r="11" spans="1:10" ht="15" customHeight="1">
      <c r="A11" s="48" t="s">
        <v>36</v>
      </c>
      <c r="B11" s="25"/>
      <c r="C11" s="25"/>
      <c r="D11" s="25"/>
      <c r="E11" s="47"/>
      <c r="F11" s="121" t="s">
        <v>50</v>
      </c>
      <c r="G11" s="121"/>
      <c r="H11" s="121"/>
      <c r="I11" s="75"/>
      <c r="J11" s="75"/>
    </row>
    <row r="12" spans="1:10" ht="15" customHeight="1">
      <c r="A12" s="48" t="s">
        <v>37</v>
      </c>
      <c r="B12" s="25"/>
      <c r="C12" s="25"/>
      <c r="D12" s="25"/>
      <c r="E12" s="47"/>
      <c r="F12" s="25"/>
      <c r="G12" s="25" t="s">
        <v>331</v>
      </c>
      <c r="H12" s="25"/>
      <c r="I12" s="75"/>
      <c r="J12" s="75"/>
    </row>
    <row r="13" spans="1:10" ht="15" customHeight="1">
      <c r="A13" s="48"/>
      <c r="B13" s="25"/>
      <c r="C13" s="25"/>
      <c r="D13" s="25"/>
      <c r="E13" s="47"/>
      <c r="F13" s="25"/>
      <c r="G13" s="25"/>
      <c r="H13" s="25"/>
      <c r="I13" s="75"/>
      <c r="J13" s="75"/>
    </row>
    <row r="14" spans="1:10" ht="15" customHeight="1">
      <c r="A14" s="25"/>
      <c r="B14" s="25"/>
      <c r="C14" s="25"/>
      <c r="D14" s="25" t="s">
        <v>187</v>
      </c>
      <c r="E14" s="47"/>
      <c r="F14" s="25"/>
      <c r="G14" s="25"/>
      <c r="H14" s="25"/>
      <c r="I14" s="75"/>
      <c r="J14" s="75"/>
    </row>
    <row r="15" spans="1:8" ht="15" customHeight="1">
      <c r="A15" s="119" t="s">
        <v>0</v>
      </c>
      <c r="B15" s="119" t="s">
        <v>5</v>
      </c>
      <c r="C15" s="119" t="s">
        <v>4</v>
      </c>
      <c r="D15" s="49" t="s">
        <v>6</v>
      </c>
      <c r="E15" s="49" t="s">
        <v>7</v>
      </c>
      <c r="F15" s="49" t="s">
        <v>7</v>
      </c>
      <c r="G15" s="50" t="s">
        <v>2</v>
      </c>
      <c r="H15" s="49" t="s">
        <v>21</v>
      </c>
    </row>
    <row r="16" spans="1:8" ht="15" customHeight="1">
      <c r="A16" s="120"/>
      <c r="B16" s="120"/>
      <c r="C16" s="120"/>
      <c r="D16" s="7" t="s">
        <v>3</v>
      </c>
      <c r="E16" s="7" t="s">
        <v>1</v>
      </c>
      <c r="F16" s="7" t="s">
        <v>27</v>
      </c>
      <c r="G16" s="51" t="s">
        <v>8</v>
      </c>
      <c r="H16" s="7" t="s">
        <v>19</v>
      </c>
    </row>
    <row r="17" spans="1:8" ht="15" customHeight="1">
      <c r="A17" s="53" t="s">
        <v>204</v>
      </c>
      <c r="B17" s="11" t="s">
        <v>62</v>
      </c>
      <c r="C17" s="7">
        <v>117</v>
      </c>
      <c r="D17" s="7">
        <v>25</v>
      </c>
      <c r="E17" s="9">
        <v>0.004340277777777778</v>
      </c>
      <c r="F17" s="8">
        <v>0.013900462962962962</v>
      </c>
      <c r="G17" s="8">
        <f aca="true" t="shared" si="0" ref="G17:G40">F17-E17</f>
        <v>0.009560185185185184</v>
      </c>
      <c r="H17" s="5">
        <f>IF(G17&lt;=0,"",RANK(G17,$G$17:$G$40,1))</f>
        <v>24</v>
      </c>
    </row>
    <row r="18" spans="1:8" ht="15" customHeight="1">
      <c r="A18" s="53" t="s">
        <v>231</v>
      </c>
      <c r="B18" s="11" t="s">
        <v>61</v>
      </c>
      <c r="C18" s="7">
        <v>121</v>
      </c>
      <c r="D18" s="7">
        <v>26</v>
      </c>
      <c r="E18" s="9">
        <v>0.004513888888888889</v>
      </c>
      <c r="F18" s="8">
        <v>0.008819444444444444</v>
      </c>
      <c r="G18" s="8">
        <f t="shared" si="0"/>
        <v>0.004305555555555555</v>
      </c>
      <c r="H18" s="5">
        <f aca="true" t="shared" si="1" ref="H18:H40">IF(G18&lt;=0,"",RANK(G18,$G$17:$G$40,1))</f>
        <v>1</v>
      </c>
    </row>
    <row r="19" spans="1:8" ht="15" customHeight="1">
      <c r="A19" s="53" t="s">
        <v>252</v>
      </c>
      <c r="B19" s="11" t="s">
        <v>62</v>
      </c>
      <c r="C19" s="7">
        <v>125</v>
      </c>
      <c r="D19" s="7">
        <v>27</v>
      </c>
      <c r="E19" s="9">
        <v>0.0046875</v>
      </c>
      <c r="F19" s="8">
        <v>0.010231481481481482</v>
      </c>
      <c r="G19" s="8">
        <f t="shared" si="0"/>
        <v>0.005543981481481482</v>
      </c>
      <c r="H19" s="5">
        <f t="shared" si="1"/>
        <v>15</v>
      </c>
    </row>
    <row r="20" spans="1:8" ht="15" customHeight="1">
      <c r="A20" s="54" t="s">
        <v>269</v>
      </c>
      <c r="B20" s="11" t="s">
        <v>62</v>
      </c>
      <c r="C20" s="7">
        <v>126</v>
      </c>
      <c r="D20" s="7">
        <v>28</v>
      </c>
      <c r="E20" s="9">
        <v>0.004861111111111111</v>
      </c>
      <c r="F20" s="8">
        <v>0.009282407407407408</v>
      </c>
      <c r="G20" s="8">
        <f t="shared" si="0"/>
        <v>0.004421296296296296</v>
      </c>
      <c r="H20" s="5">
        <f t="shared" si="1"/>
        <v>2</v>
      </c>
    </row>
    <row r="21" spans="1:8" ht="15" customHeight="1">
      <c r="A21" s="54" t="s">
        <v>286</v>
      </c>
      <c r="B21" s="12" t="s">
        <v>61</v>
      </c>
      <c r="C21" s="5">
        <v>127</v>
      </c>
      <c r="D21" s="7">
        <v>29</v>
      </c>
      <c r="E21" s="9">
        <v>0.0050347222222222225</v>
      </c>
      <c r="F21" s="8">
        <v>0.009872685185185186</v>
      </c>
      <c r="G21" s="8">
        <f t="shared" si="0"/>
        <v>0.004837962962962963</v>
      </c>
      <c r="H21" s="5">
        <f t="shared" si="1"/>
        <v>8</v>
      </c>
    </row>
    <row r="22" spans="1:8" ht="15" customHeight="1">
      <c r="A22" s="54" t="s">
        <v>304</v>
      </c>
      <c r="B22" s="12" t="s">
        <v>60</v>
      </c>
      <c r="C22" s="5">
        <v>135</v>
      </c>
      <c r="D22" s="7">
        <v>30</v>
      </c>
      <c r="E22" s="9">
        <v>0.005208333333333333</v>
      </c>
      <c r="F22" s="8">
        <v>0.00962962962962963</v>
      </c>
      <c r="G22" s="8">
        <f t="shared" si="0"/>
        <v>0.004421296296296297</v>
      </c>
      <c r="H22" s="5">
        <f t="shared" si="1"/>
        <v>3</v>
      </c>
    </row>
    <row r="23" spans="1:8" ht="15" customHeight="1">
      <c r="A23" s="53" t="s">
        <v>205</v>
      </c>
      <c r="B23" s="11" t="s">
        <v>61</v>
      </c>
      <c r="C23" s="7">
        <v>117</v>
      </c>
      <c r="D23" s="7">
        <v>31</v>
      </c>
      <c r="E23" s="9">
        <v>0.005381944444444445</v>
      </c>
      <c r="F23" s="8">
        <v>0.012118055555555556</v>
      </c>
      <c r="G23" s="8">
        <f t="shared" si="0"/>
        <v>0.00673611111111111</v>
      </c>
      <c r="H23" s="5">
        <f t="shared" si="1"/>
        <v>22</v>
      </c>
    </row>
    <row r="24" spans="1:8" ht="15" customHeight="1">
      <c r="A24" s="53" t="s">
        <v>233</v>
      </c>
      <c r="B24" s="12" t="s">
        <v>61</v>
      </c>
      <c r="C24" s="7">
        <v>121</v>
      </c>
      <c r="D24" s="7">
        <v>32</v>
      </c>
      <c r="E24" s="9">
        <v>0.005555555555555556</v>
      </c>
      <c r="F24" s="8">
        <v>0.011226851851851854</v>
      </c>
      <c r="G24" s="8">
        <f t="shared" si="0"/>
        <v>0.005671296296296298</v>
      </c>
      <c r="H24" s="5">
        <f t="shared" si="1"/>
        <v>18</v>
      </c>
    </row>
    <row r="25" spans="1:8" ht="15" customHeight="1">
      <c r="A25" s="53" t="s">
        <v>253</v>
      </c>
      <c r="B25" s="11" t="s">
        <v>62</v>
      </c>
      <c r="C25" s="7">
        <v>125</v>
      </c>
      <c r="D25" s="7">
        <v>33</v>
      </c>
      <c r="E25" s="9">
        <v>0.005729166666666667</v>
      </c>
      <c r="F25" s="8">
        <v>0.011377314814814814</v>
      </c>
      <c r="G25" s="8">
        <f t="shared" si="0"/>
        <v>0.005648148148148147</v>
      </c>
      <c r="H25" s="5">
        <f t="shared" si="1"/>
        <v>17</v>
      </c>
    </row>
    <row r="26" spans="1:8" ht="15" customHeight="1">
      <c r="A26" s="54" t="s">
        <v>270</v>
      </c>
      <c r="B26" s="11" t="s">
        <v>106</v>
      </c>
      <c r="C26" s="7">
        <v>126</v>
      </c>
      <c r="D26" s="7">
        <v>34</v>
      </c>
      <c r="E26" s="9">
        <v>0.005902777777777778</v>
      </c>
      <c r="F26" s="8">
        <v>0.01064814814814815</v>
      </c>
      <c r="G26" s="8">
        <f t="shared" si="0"/>
        <v>0.004745370370370372</v>
      </c>
      <c r="H26" s="5">
        <f t="shared" si="1"/>
        <v>6</v>
      </c>
    </row>
    <row r="27" spans="1:8" ht="15" customHeight="1">
      <c r="A27" s="54" t="s">
        <v>285</v>
      </c>
      <c r="B27" s="11" t="s">
        <v>61</v>
      </c>
      <c r="C27" s="5">
        <v>127</v>
      </c>
      <c r="D27" s="7">
        <v>35</v>
      </c>
      <c r="E27" s="9">
        <v>0.006076388888888889</v>
      </c>
      <c r="F27" s="8">
        <v>0.01082175925925926</v>
      </c>
      <c r="G27" s="8">
        <f t="shared" si="0"/>
        <v>0.004745370370370371</v>
      </c>
      <c r="H27" s="5">
        <f t="shared" si="1"/>
        <v>5</v>
      </c>
    </row>
    <row r="28" spans="1:8" ht="15" customHeight="1">
      <c r="A28" s="54" t="s">
        <v>305</v>
      </c>
      <c r="B28" s="11" t="s">
        <v>62</v>
      </c>
      <c r="C28" s="5">
        <v>135</v>
      </c>
      <c r="D28" s="7">
        <v>36</v>
      </c>
      <c r="E28" s="9">
        <v>0.0062499999999999995</v>
      </c>
      <c r="F28" s="8">
        <v>0.011863425925925925</v>
      </c>
      <c r="G28" s="8">
        <f t="shared" si="0"/>
        <v>0.005613425925925925</v>
      </c>
      <c r="H28" s="5">
        <f t="shared" si="1"/>
        <v>16</v>
      </c>
    </row>
    <row r="29" spans="1:8" ht="15" customHeight="1">
      <c r="A29" s="53" t="s">
        <v>206</v>
      </c>
      <c r="B29" s="11" t="s">
        <v>62</v>
      </c>
      <c r="C29" s="7">
        <v>117</v>
      </c>
      <c r="D29" s="7">
        <v>37</v>
      </c>
      <c r="E29" s="9">
        <v>0.006423611111111112</v>
      </c>
      <c r="F29" s="8">
        <v>0.01392361111111111</v>
      </c>
      <c r="G29" s="8">
        <f t="shared" si="0"/>
        <v>0.007499999999999999</v>
      </c>
      <c r="H29" s="5">
        <f t="shared" si="1"/>
        <v>23</v>
      </c>
    </row>
    <row r="30" spans="1:8" ht="15" customHeight="1">
      <c r="A30" s="53" t="s">
        <v>234</v>
      </c>
      <c r="B30" s="55" t="s">
        <v>60</v>
      </c>
      <c r="C30" s="7">
        <v>121</v>
      </c>
      <c r="D30" s="7">
        <v>38</v>
      </c>
      <c r="E30" s="9">
        <v>0.006597222222222222</v>
      </c>
      <c r="F30" s="8">
        <v>0.011782407407407406</v>
      </c>
      <c r="G30" s="8">
        <f t="shared" si="0"/>
        <v>0.005185185185185184</v>
      </c>
      <c r="H30" s="5">
        <f t="shared" si="1"/>
        <v>10</v>
      </c>
    </row>
    <row r="31" spans="1:8" ht="15" customHeight="1">
      <c r="A31" s="53" t="s">
        <v>254</v>
      </c>
      <c r="B31" s="12" t="s">
        <v>62</v>
      </c>
      <c r="C31" s="7">
        <v>125</v>
      </c>
      <c r="D31" s="7">
        <v>39</v>
      </c>
      <c r="E31" s="9">
        <v>0.0067708333333333336</v>
      </c>
      <c r="F31" s="8">
        <v>0.013078703703703703</v>
      </c>
      <c r="G31" s="8">
        <f t="shared" si="0"/>
        <v>0.00630787037037037</v>
      </c>
      <c r="H31" s="5">
        <f t="shared" si="1"/>
        <v>21</v>
      </c>
    </row>
    <row r="32" spans="1:8" ht="15" customHeight="1">
      <c r="A32" s="54" t="s">
        <v>271</v>
      </c>
      <c r="B32" s="12" t="s">
        <v>106</v>
      </c>
      <c r="C32" s="7">
        <v>126</v>
      </c>
      <c r="D32" s="7">
        <v>40</v>
      </c>
      <c r="E32" s="9">
        <v>0.006944444444444444</v>
      </c>
      <c r="F32" s="8">
        <v>0.011435185185185185</v>
      </c>
      <c r="G32" s="8">
        <f t="shared" si="0"/>
        <v>0.004490740740740741</v>
      </c>
      <c r="H32" s="5">
        <f t="shared" si="1"/>
        <v>4</v>
      </c>
    </row>
    <row r="33" spans="1:8" ht="15" customHeight="1">
      <c r="A33" s="54" t="s">
        <v>287</v>
      </c>
      <c r="B33" s="11" t="s">
        <v>62</v>
      </c>
      <c r="C33" s="7">
        <v>127</v>
      </c>
      <c r="D33" s="7">
        <v>41</v>
      </c>
      <c r="E33" s="9">
        <v>0.007118055555555555</v>
      </c>
      <c r="F33" s="8">
        <v>0.01283564814814815</v>
      </c>
      <c r="G33" s="8">
        <f t="shared" si="0"/>
        <v>0.005717592592592594</v>
      </c>
      <c r="H33" s="5">
        <f t="shared" si="1"/>
        <v>19</v>
      </c>
    </row>
    <row r="34" spans="1:8" ht="15" customHeight="1">
      <c r="A34" s="54" t="s">
        <v>306</v>
      </c>
      <c r="B34" s="11" t="s">
        <v>62</v>
      </c>
      <c r="C34" s="5">
        <v>135</v>
      </c>
      <c r="D34" s="7">
        <v>42</v>
      </c>
      <c r="E34" s="9">
        <v>0.007291666666666666</v>
      </c>
      <c r="F34" s="8">
        <v>0.012743055555555556</v>
      </c>
      <c r="G34" s="8">
        <f t="shared" si="0"/>
        <v>0.00545138888888889</v>
      </c>
      <c r="H34" s="5">
        <f t="shared" si="1"/>
        <v>13</v>
      </c>
    </row>
    <row r="35" spans="1:8" ht="15" customHeight="1">
      <c r="A35" s="53" t="s">
        <v>207</v>
      </c>
      <c r="B35" s="11" t="s">
        <v>62</v>
      </c>
      <c r="C35" s="7">
        <v>117</v>
      </c>
      <c r="D35" s="7">
        <v>43</v>
      </c>
      <c r="E35" s="9">
        <v>0.007465277777777778</v>
      </c>
      <c r="F35" s="8">
        <v>0.013344907407407408</v>
      </c>
      <c r="G35" s="8">
        <f t="shared" si="0"/>
        <v>0.00587962962962963</v>
      </c>
      <c r="H35" s="5">
        <f t="shared" si="1"/>
        <v>20</v>
      </c>
    </row>
    <row r="36" spans="1:8" ht="15" customHeight="1">
      <c r="A36" s="53" t="s">
        <v>232</v>
      </c>
      <c r="B36" s="11" t="s">
        <v>61</v>
      </c>
      <c r="C36" s="5">
        <v>121</v>
      </c>
      <c r="D36" s="7">
        <v>44</v>
      </c>
      <c r="E36" s="9">
        <v>0.007638888888888889</v>
      </c>
      <c r="F36" s="8">
        <v>0.01252314814814815</v>
      </c>
      <c r="G36" s="8">
        <f t="shared" si="0"/>
        <v>0.004884259259259261</v>
      </c>
      <c r="H36" s="5">
        <f t="shared" si="1"/>
        <v>9</v>
      </c>
    </row>
    <row r="37" spans="1:8" ht="15" customHeight="1">
      <c r="A37" s="54" t="s">
        <v>325</v>
      </c>
      <c r="B37" s="11" t="s">
        <v>61</v>
      </c>
      <c r="C37" s="7">
        <v>125</v>
      </c>
      <c r="D37" s="7">
        <v>45</v>
      </c>
      <c r="E37" s="9">
        <v>0.0078125</v>
      </c>
      <c r="F37" s="8">
        <v>0.013113425925925926</v>
      </c>
      <c r="G37" s="8">
        <f t="shared" si="0"/>
        <v>0.005300925925925926</v>
      </c>
      <c r="H37" s="5">
        <f t="shared" si="1"/>
        <v>12</v>
      </c>
    </row>
    <row r="38" spans="1:8" ht="15" customHeight="1">
      <c r="A38" s="54" t="s">
        <v>272</v>
      </c>
      <c r="B38" s="11" t="s">
        <v>61</v>
      </c>
      <c r="C38" s="7">
        <v>126</v>
      </c>
      <c r="D38" s="7">
        <v>46</v>
      </c>
      <c r="E38" s="9">
        <v>0.007986111111111112</v>
      </c>
      <c r="F38" s="8">
        <v>0.012824074074074073</v>
      </c>
      <c r="G38" s="8">
        <f t="shared" si="0"/>
        <v>0.004837962962962961</v>
      </c>
      <c r="H38" s="5">
        <f t="shared" si="1"/>
        <v>7</v>
      </c>
    </row>
    <row r="39" spans="1:8" ht="15" customHeight="1">
      <c r="A39" s="54" t="s">
        <v>288</v>
      </c>
      <c r="B39" s="11" t="s">
        <v>62</v>
      </c>
      <c r="C39" s="5">
        <v>127</v>
      </c>
      <c r="D39" s="7">
        <v>47</v>
      </c>
      <c r="E39" s="9">
        <v>0.008159722222222223</v>
      </c>
      <c r="F39" s="8">
        <v>0.013692129629629629</v>
      </c>
      <c r="G39" s="8">
        <f t="shared" si="0"/>
        <v>0.005532407407407406</v>
      </c>
      <c r="H39" s="5">
        <f t="shared" si="1"/>
        <v>14</v>
      </c>
    </row>
    <row r="40" spans="1:8" ht="15" customHeight="1">
      <c r="A40" s="54" t="s">
        <v>307</v>
      </c>
      <c r="B40" s="11" t="s">
        <v>61</v>
      </c>
      <c r="C40" s="7">
        <v>135</v>
      </c>
      <c r="D40" s="7">
        <v>48</v>
      </c>
      <c r="E40" s="10">
        <v>0.008333333333333333</v>
      </c>
      <c r="F40" s="8">
        <v>0.013541666666666667</v>
      </c>
      <c r="G40" s="8">
        <f t="shared" si="0"/>
        <v>0.005208333333333334</v>
      </c>
      <c r="H40" s="5">
        <f t="shared" si="1"/>
        <v>11</v>
      </c>
    </row>
    <row r="41" spans="1:8" ht="15" customHeight="1">
      <c r="A41" s="56"/>
      <c r="B41" s="57"/>
      <c r="C41" s="57"/>
      <c r="D41" s="58"/>
      <c r="E41" s="133" t="s">
        <v>4</v>
      </c>
      <c r="F41" s="130" t="s">
        <v>30</v>
      </c>
      <c r="G41" s="131"/>
      <c r="H41" s="133" t="s">
        <v>28</v>
      </c>
    </row>
    <row r="42" spans="1:8" ht="15" customHeight="1">
      <c r="A42" s="59"/>
      <c r="B42" s="60"/>
      <c r="C42" s="60"/>
      <c r="D42" s="61"/>
      <c r="E42" s="134"/>
      <c r="F42" s="62" t="s">
        <v>29</v>
      </c>
      <c r="G42" s="62" t="s">
        <v>31</v>
      </c>
      <c r="H42" s="134"/>
    </row>
    <row r="43" spans="1:8" ht="15" customHeight="1">
      <c r="A43" s="122" t="s">
        <v>33</v>
      </c>
      <c r="B43" s="123"/>
      <c r="C43" s="123"/>
      <c r="D43" s="124"/>
      <c r="E43" s="11">
        <v>117</v>
      </c>
      <c r="F43" s="6">
        <f aca="true" t="shared" si="2" ref="F43:F48">SUM(G17,G23,G29,G35)</f>
        <v>0.029675925925925925</v>
      </c>
      <c r="G43" s="6">
        <f aca="true" t="shared" si="3" ref="G43:G48">F43-MAX(G17,G23,G29,G35)</f>
        <v>0.02011574074074074</v>
      </c>
      <c r="H43" s="7">
        <f aca="true" t="shared" si="4" ref="H43:H48">IF(G43&lt;=0,"",RANK(G43,$G$43:$G$48,1))</f>
        <v>6</v>
      </c>
    </row>
    <row r="44" spans="1:8" ht="15" customHeight="1">
      <c r="A44" s="122" t="s">
        <v>44</v>
      </c>
      <c r="B44" s="123"/>
      <c r="C44" s="123"/>
      <c r="D44" s="124"/>
      <c r="E44" s="12">
        <v>121</v>
      </c>
      <c r="F44" s="6">
        <f t="shared" si="2"/>
        <v>0.020046296296296298</v>
      </c>
      <c r="G44" s="6">
        <f t="shared" si="3"/>
        <v>0.014374999999999999</v>
      </c>
      <c r="H44" s="7">
        <f t="shared" si="4"/>
        <v>2</v>
      </c>
    </row>
    <row r="45" spans="1:8" ht="15" customHeight="1">
      <c r="A45" s="122" t="s">
        <v>39</v>
      </c>
      <c r="B45" s="123"/>
      <c r="C45" s="123"/>
      <c r="D45" s="124"/>
      <c r="E45" s="12">
        <v>125</v>
      </c>
      <c r="F45" s="6">
        <f t="shared" si="2"/>
        <v>0.022800925925925926</v>
      </c>
      <c r="G45" s="6">
        <f t="shared" si="3"/>
        <v>0.016493055555555556</v>
      </c>
      <c r="H45" s="7">
        <f t="shared" si="4"/>
        <v>5</v>
      </c>
    </row>
    <row r="46" spans="1:8" ht="15" customHeight="1">
      <c r="A46" s="59"/>
      <c r="B46" s="60"/>
      <c r="C46" s="60"/>
      <c r="D46" s="61"/>
      <c r="E46" s="12">
        <v>126</v>
      </c>
      <c r="F46" s="6">
        <f t="shared" si="2"/>
        <v>0.01849537037037037</v>
      </c>
      <c r="G46" s="6">
        <f t="shared" si="3"/>
        <v>0.01365740740740741</v>
      </c>
      <c r="H46" s="7">
        <f t="shared" si="4"/>
        <v>1</v>
      </c>
    </row>
    <row r="47" spans="1:8" ht="15" customHeight="1">
      <c r="A47" s="59"/>
      <c r="B47" s="60"/>
      <c r="C47" s="60"/>
      <c r="D47" s="61"/>
      <c r="E47" s="12">
        <v>127</v>
      </c>
      <c r="F47" s="6">
        <f t="shared" si="2"/>
        <v>0.020833333333333336</v>
      </c>
      <c r="G47" s="6">
        <f t="shared" si="3"/>
        <v>0.015115740740740742</v>
      </c>
      <c r="H47" s="7">
        <f t="shared" si="4"/>
        <v>4</v>
      </c>
    </row>
    <row r="48" spans="1:8" ht="15" customHeight="1">
      <c r="A48" s="65"/>
      <c r="B48" s="66"/>
      <c r="C48" s="66"/>
      <c r="D48" s="67"/>
      <c r="E48" s="12">
        <v>135</v>
      </c>
      <c r="F48" s="6">
        <f t="shared" si="2"/>
        <v>0.020694444444444446</v>
      </c>
      <c r="G48" s="6">
        <f t="shared" si="3"/>
        <v>0.015081018518518521</v>
      </c>
      <c r="H48" s="7">
        <f t="shared" si="4"/>
        <v>3</v>
      </c>
    </row>
    <row r="49" ht="15" customHeight="1"/>
    <row r="50" ht="15" customHeight="1">
      <c r="A50" s="26" t="s">
        <v>41</v>
      </c>
    </row>
    <row r="51" ht="15" customHeight="1"/>
    <row r="52" ht="15" customHeight="1">
      <c r="A52" s="26" t="s">
        <v>42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8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conditionalFormatting sqref="H17:H40">
    <cfRule type="cellIs" priority="5" dxfId="57" operator="lessThan" stopIfTrue="1">
      <formula>4</formula>
    </cfRule>
  </conditionalFormatting>
  <conditionalFormatting sqref="H43:H48">
    <cfRule type="cellIs" priority="4" dxfId="57" operator="lessThan" stopIfTrue="1">
      <formula>4</formula>
    </cfRule>
  </conditionalFormatting>
  <conditionalFormatting sqref="H17:H40">
    <cfRule type="cellIs" priority="3" dxfId="57" operator="lessThan" stopIfTrue="1">
      <formula>4</formula>
    </cfRule>
  </conditionalFormatting>
  <conditionalFormatting sqref="H17:H40">
    <cfRule type="cellIs" priority="2" dxfId="57" operator="lessThan" stopIfTrue="1">
      <formula>4</formula>
    </cfRule>
  </conditionalFormatting>
  <conditionalFormatting sqref="H43:H48">
    <cfRule type="cellIs" priority="1" dxfId="57" operator="lessThan" stopIfTrue="1">
      <formula>4</formula>
    </cfRule>
  </conditionalFormatting>
  <printOptions/>
  <pageMargins left="0.5905511811023623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zoomScale="160" zoomScaleNormal="160" workbookViewId="0" topLeftCell="A25">
      <selection activeCell="A14" sqref="A14"/>
    </sheetView>
  </sheetViews>
  <sheetFormatPr defaultColWidth="8.625" defaultRowHeight="14.25"/>
  <cols>
    <col min="1" max="1" width="17.875" style="26" customWidth="1"/>
    <col min="2" max="4" width="9.625" style="26" customWidth="1"/>
    <col min="5" max="5" width="9.625" style="46" customWidth="1"/>
    <col min="6" max="7" width="9.625" style="26" customWidth="1"/>
    <col min="8" max="8" width="10.375" style="26" customWidth="1"/>
    <col min="9" max="11" width="9.625" style="26" customWidth="1"/>
    <col min="12" max="16384" width="8.625" style="26" customWidth="1"/>
  </cols>
  <sheetData>
    <row r="1" spans="1:10" ht="15" customHeight="1">
      <c r="A1" s="117" t="s">
        <v>192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 customHeight="1">
      <c r="A2" s="118" t="s">
        <v>194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 customHeight="1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</row>
    <row r="4" ht="15" customHeight="1"/>
    <row r="5" spans="3:10" ht="15" customHeight="1">
      <c r="C5" s="118" t="s">
        <v>40</v>
      </c>
      <c r="D5" s="118"/>
      <c r="E5" s="118"/>
      <c r="F5" s="118"/>
      <c r="J5" s="46"/>
    </row>
    <row r="6" spans="1:10" ht="15" customHeight="1">
      <c r="A6" s="132" t="s">
        <v>193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15" customHeight="1">
      <c r="A7" s="25"/>
      <c r="B7" s="25"/>
      <c r="C7" s="25"/>
      <c r="D7" s="25"/>
      <c r="E7" s="47"/>
      <c r="F7" s="25"/>
      <c r="G7" s="25"/>
      <c r="H7" s="25"/>
      <c r="I7" s="75"/>
      <c r="J7" s="75"/>
    </row>
    <row r="8" spans="1:10" ht="15" customHeight="1">
      <c r="A8" s="48" t="s">
        <v>9</v>
      </c>
      <c r="B8" s="25"/>
      <c r="C8" s="25"/>
      <c r="D8" s="25"/>
      <c r="E8" s="47"/>
      <c r="F8" s="121" t="s">
        <v>45</v>
      </c>
      <c r="G8" s="121"/>
      <c r="H8" s="121"/>
      <c r="I8" s="75"/>
      <c r="J8" s="75"/>
    </row>
    <row r="9" spans="1:10" ht="15" customHeight="1">
      <c r="A9" s="48" t="s">
        <v>34</v>
      </c>
      <c r="B9" s="25"/>
      <c r="C9" s="25"/>
      <c r="D9" s="25"/>
      <c r="E9" s="47"/>
      <c r="F9" s="127" t="s">
        <v>185</v>
      </c>
      <c r="G9" s="127"/>
      <c r="H9" s="127"/>
      <c r="I9" s="75"/>
      <c r="J9" s="75"/>
    </row>
    <row r="10" spans="1:10" ht="15" customHeight="1">
      <c r="A10" s="48" t="s">
        <v>35</v>
      </c>
      <c r="B10" s="25"/>
      <c r="C10" s="25"/>
      <c r="D10" s="25"/>
      <c r="E10" s="47"/>
      <c r="F10" s="121" t="s">
        <v>47</v>
      </c>
      <c r="G10" s="121"/>
      <c r="H10" s="25"/>
      <c r="I10" s="75"/>
      <c r="J10" s="75"/>
    </row>
    <row r="11" spans="1:10" ht="15" customHeight="1">
      <c r="A11" s="48" t="s">
        <v>36</v>
      </c>
      <c r="B11" s="25"/>
      <c r="C11" s="25"/>
      <c r="D11" s="25"/>
      <c r="E11" s="47"/>
      <c r="F11" s="121" t="s">
        <v>48</v>
      </c>
      <c r="G11" s="121"/>
      <c r="H11" s="121"/>
      <c r="I11" s="75"/>
      <c r="J11" s="75"/>
    </row>
    <row r="12" spans="1:10" ht="15" customHeight="1">
      <c r="A12" s="48" t="s">
        <v>37</v>
      </c>
      <c r="B12" s="25"/>
      <c r="C12" s="25"/>
      <c r="D12" s="25"/>
      <c r="E12" s="47"/>
      <c r="F12" s="25"/>
      <c r="G12" s="25" t="s">
        <v>331</v>
      </c>
      <c r="H12" s="25"/>
      <c r="I12" s="75"/>
      <c r="J12" s="75"/>
    </row>
    <row r="13" spans="1:10" ht="15" customHeight="1">
      <c r="A13" s="48"/>
      <c r="B13" s="25"/>
      <c r="C13" s="25"/>
      <c r="D13" s="25"/>
      <c r="E13" s="47"/>
      <c r="F13" s="25"/>
      <c r="G13" s="25"/>
      <c r="H13" s="25"/>
      <c r="I13" s="75"/>
      <c r="J13" s="75"/>
    </row>
    <row r="14" spans="1:10" ht="15" customHeight="1">
      <c r="A14" s="25"/>
      <c r="B14" s="25"/>
      <c r="C14" s="25"/>
      <c r="D14" s="25" t="s">
        <v>186</v>
      </c>
      <c r="E14" s="47"/>
      <c r="F14" s="25"/>
      <c r="G14" s="25"/>
      <c r="H14" s="25"/>
      <c r="I14" s="75"/>
      <c r="J14" s="75"/>
    </row>
    <row r="15" spans="1:8" ht="15" customHeight="1">
      <c r="A15" s="119" t="s">
        <v>0</v>
      </c>
      <c r="B15" s="119" t="s">
        <v>5</v>
      </c>
      <c r="C15" s="119" t="s">
        <v>4</v>
      </c>
      <c r="D15" s="49" t="s">
        <v>6</v>
      </c>
      <c r="E15" s="49" t="s">
        <v>7</v>
      </c>
      <c r="F15" s="49" t="s">
        <v>7</v>
      </c>
      <c r="G15" s="50" t="s">
        <v>2</v>
      </c>
      <c r="H15" s="49" t="s">
        <v>21</v>
      </c>
    </row>
    <row r="16" spans="1:8" ht="15" customHeight="1">
      <c r="A16" s="120"/>
      <c r="B16" s="120"/>
      <c r="C16" s="120"/>
      <c r="D16" s="7" t="s">
        <v>3</v>
      </c>
      <c r="E16" s="7" t="s">
        <v>1</v>
      </c>
      <c r="F16" s="7" t="s">
        <v>27</v>
      </c>
      <c r="G16" s="51" t="s">
        <v>8</v>
      </c>
      <c r="H16" s="7" t="s">
        <v>19</v>
      </c>
    </row>
    <row r="17" spans="1:8" ht="15" customHeight="1">
      <c r="A17" s="53" t="s">
        <v>208</v>
      </c>
      <c r="B17" s="11" t="s">
        <v>63</v>
      </c>
      <c r="C17" s="7">
        <v>117</v>
      </c>
      <c r="D17" s="7">
        <v>51</v>
      </c>
      <c r="E17" s="9">
        <v>0.00017361111111111112</v>
      </c>
      <c r="F17" s="8">
        <v>0.005509259259259259</v>
      </c>
      <c r="G17" s="8">
        <f aca="true" t="shared" si="0" ref="G17:G40">F17-E17</f>
        <v>0.0053356481481481475</v>
      </c>
      <c r="H17" s="5">
        <f>IF(G17&lt;=0,"",RANK(G17,$G$17:$G$40,1))</f>
        <v>21</v>
      </c>
    </row>
    <row r="18" spans="1:8" ht="15" customHeight="1">
      <c r="A18" s="53" t="s">
        <v>235</v>
      </c>
      <c r="B18" s="11" t="s">
        <v>65</v>
      </c>
      <c r="C18" s="7">
        <v>121</v>
      </c>
      <c r="D18" s="7">
        <f>D17+1</f>
        <v>52</v>
      </c>
      <c r="E18" s="9">
        <v>0.00034722222222222224</v>
      </c>
      <c r="F18" s="8">
        <v>0.004861111111111111</v>
      </c>
      <c r="G18" s="8">
        <f t="shared" si="0"/>
        <v>0.004513888888888889</v>
      </c>
      <c r="H18" s="5">
        <f aca="true" t="shared" si="1" ref="H18:H40">IF(G18&lt;=0,"",RANK(G18,$G$17:$G$40,1))</f>
        <v>16</v>
      </c>
    </row>
    <row r="19" spans="1:8" ht="15" customHeight="1">
      <c r="A19" s="53" t="s">
        <v>255</v>
      </c>
      <c r="B19" s="11" t="s">
        <v>88</v>
      </c>
      <c r="C19" s="7">
        <v>125</v>
      </c>
      <c r="D19" s="7">
        <f aca="true" t="shared" si="2" ref="D19:D40">D18+1</f>
        <v>53</v>
      </c>
      <c r="E19" s="9">
        <v>0.0005208333333333333</v>
      </c>
      <c r="F19" s="8">
        <v>0.003298611111111111</v>
      </c>
      <c r="G19" s="8">
        <f t="shared" si="0"/>
        <v>0.002777777777777778</v>
      </c>
      <c r="H19" s="5">
        <f t="shared" si="1"/>
        <v>2</v>
      </c>
    </row>
    <row r="20" spans="1:8" ht="15" customHeight="1">
      <c r="A20" s="53" t="s">
        <v>108</v>
      </c>
      <c r="B20" s="11" t="s">
        <v>64</v>
      </c>
      <c r="C20" s="7">
        <v>126</v>
      </c>
      <c r="D20" s="7">
        <f t="shared" si="2"/>
        <v>54</v>
      </c>
      <c r="E20" s="9">
        <v>0.0006944444444444445</v>
      </c>
      <c r="F20" s="8">
        <v>0.0036226851851851854</v>
      </c>
      <c r="G20" s="8">
        <f t="shared" si="0"/>
        <v>0.002928240740740741</v>
      </c>
      <c r="H20" s="5">
        <f t="shared" si="1"/>
        <v>3</v>
      </c>
    </row>
    <row r="21" spans="1:8" ht="15" customHeight="1">
      <c r="A21" s="54" t="s">
        <v>289</v>
      </c>
      <c r="B21" s="12" t="s">
        <v>109</v>
      </c>
      <c r="C21" s="5">
        <v>127</v>
      </c>
      <c r="D21" s="7">
        <f t="shared" si="2"/>
        <v>55</v>
      </c>
      <c r="E21" s="9">
        <v>0.0008680555555555555</v>
      </c>
      <c r="F21" s="8">
        <v>0.0052893518518518515</v>
      </c>
      <c r="G21" s="8">
        <f t="shared" si="0"/>
        <v>0.004421296296296296</v>
      </c>
      <c r="H21" s="5">
        <f t="shared" si="1"/>
        <v>15</v>
      </c>
    </row>
    <row r="22" spans="1:8" ht="15" customHeight="1">
      <c r="A22" s="54" t="s">
        <v>135</v>
      </c>
      <c r="B22" s="12" t="s">
        <v>64</v>
      </c>
      <c r="C22" s="5">
        <v>135</v>
      </c>
      <c r="D22" s="7">
        <f t="shared" si="2"/>
        <v>56</v>
      </c>
      <c r="E22" s="9">
        <v>0.0010416666666666667</v>
      </c>
      <c r="F22" s="8">
        <v>0.004050925925925926</v>
      </c>
      <c r="G22" s="8">
        <f t="shared" si="0"/>
        <v>0.0030092592592592593</v>
      </c>
      <c r="H22" s="5">
        <f t="shared" si="1"/>
        <v>6</v>
      </c>
    </row>
    <row r="23" spans="1:8" ht="15" customHeight="1">
      <c r="A23" s="52" t="s">
        <v>85</v>
      </c>
      <c r="B23" s="12" t="s">
        <v>67</v>
      </c>
      <c r="C23" s="7">
        <v>117</v>
      </c>
      <c r="D23" s="7">
        <f t="shared" si="2"/>
        <v>57</v>
      </c>
      <c r="E23" s="9">
        <v>0.0012152777777777778</v>
      </c>
      <c r="F23" s="8">
        <v>0.005497685185185185</v>
      </c>
      <c r="G23" s="8">
        <f t="shared" si="0"/>
        <v>0.0042824074074074075</v>
      </c>
      <c r="H23" s="5">
        <f t="shared" si="1"/>
        <v>13</v>
      </c>
    </row>
    <row r="24" spans="1:8" ht="15" customHeight="1">
      <c r="A24" s="53" t="s">
        <v>236</v>
      </c>
      <c r="B24" s="12" t="s">
        <v>63</v>
      </c>
      <c r="C24" s="7">
        <v>121</v>
      </c>
      <c r="D24" s="7">
        <f t="shared" si="2"/>
        <v>58</v>
      </c>
      <c r="E24" s="9">
        <v>0.001388888888888889</v>
      </c>
      <c r="F24" s="8">
        <v>0.005636574074074074</v>
      </c>
      <c r="G24" s="8">
        <f t="shared" si="0"/>
        <v>0.004247685185185185</v>
      </c>
      <c r="H24" s="5">
        <f t="shared" si="1"/>
        <v>12</v>
      </c>
    </row>
    <row r="25" spans="1:8" ht="15" customHeight="1">
      <c r="A25" s="53" t="s">
        <v>92</v>
      </c>
      <c r="B25" s="11" t="s">
        <v>63</v>
      </c>
      <c r="C25" s="7">
        <v>125</v>
      </c>
      <c r="D25" s="7">
        <f t="shared" si="2"/>
        <v>59</v>
      </c>
      <c r="E25" s="9">
        <v>0.0015624999999999999</v>
      </c>
      <c r="F25" s="8">
        <v>0.004710648148148148</v>
      </c>
      <c r="G25" s="8">
        <f t="shared" si="0"/>
        <v>0.003148148148148148</v>
      </c>
      <c r="H25" s="5">
        <f t="shared" si="1"/>
        <v>7</v>
      </c>
    </row>
    <row r="26" spans="1:8" ht="15" customHeight="1">
      <c r="A26" s="53" t="s">
        <v>273</v>
      </c>
      <c r="B26" s="11" t="s">
        <v>88</v>
      </c>
      <c r="C26" s="7">
        <v>126</v>
      </c>
      <c r="D26" s="7">
        <f t="shared" si="2"/>
        <v>60</v>
      </c>
      <c r="E26" s="9">
        <v>0.001736111111111111</v>
      </c>
      <c r="F26" s="8">
        <v>0.004675925925925926</v>
      </c>
      <c r="G26" s="8">
        <f t="shared" si="0"/>
        <v>0.0029398148148148152</v>
      </c>
      <c r="H26" s="5">
        <f t="shared" si="1"/>
        <v>4</v>
      </c>
    </row>
    <row r="27" spans="1:8" ht="15" customHeight="1">
      <c r="A27" s="54" t="s">
        <v>290</v>
      </c>
      <c r="B27" s="11" t="s">
        <v>109</v>
      </c>
      <c r="C27" s="5">
        <v>127</v>
      </c>
      <c r="D27" s="7">
        <f t="shared" si="2"/>
        <v>61</v>
      </c>
      <c r="E27" s="9">
        <v>0.0019097222222222222</v>
      </c>
      <c r="F27" s="8">
        <v>0.0062268518518518515</v>
      </c>
      <c r="G27" s="8">
        <f t="shared" si="0"/>
        <v>0.004317129629629629</v>
      </c>
      <c r="H27" s="5">
        <f t="shared" si="1"/>
        <v>14</v>
      </c>
    </row>
    <row r="28" spans="1:8" ht="15" customHeight="1">
      <c r="A28" s="54" t="s">
        <v>308</v>
      </c>
      <c r="B28" s="11" t="s">
        <v>88</v>
      </c>
      <c r="C28" s="5">
        <v>135</v>
      </c>
      <c r="D28" s="7">
        <f t="shared" si="2"/>
        <v>62</v>
      </c>
      <c r="E28" s="9">
        <v>0.0020833333333333333</v>
      </c>
      <c r="F28" s="8">
        <v>0.005046296296296296</v>
      </c>
      <c r="G28" s="8">
        <f t="shared" si="0"/>
        <v>0.002962962962962963</v>
      </c>
      <c r="H28" s="5">
        <f t="shared" si="1"/>
        <v>5</v>
      </c>
    </row>
    <row r="29" spans="1:8" ht="15" customHeight="1">
      <c r="A29" s="52" t="s">
        <v>209</v>
      </c>
      <c r="B29" s="55" t="s">
        <v>67</v>
      </c>
      <c r="C29" s="7">
        <v>117</v>
      </c>
      <c r="D29" s="7">
        <f t="shared" si="2"/>
        <v>63</v>
      </c>
      <c r="E29" s="9">
        <v>0.0022569444444444447</v>
      </c>
      <c r="F29" s="8">
        <v>0.008680555555555556</v>
      </c>
      <c r="G29" s="8">
        <f t="shared" si="0"/>
        <v>0.006423611111111111</v>
      </c>
      <c r="H29" s="5">
        <f t="shared" si="1"/>
        <v>23</v>
      </c>
    </row>
    <row r="30" spans="1:8" ht="15" customHeight="1">
      <c r="A30" s="53" t="s">
        <v>66</v>
      </c>
      <c r="B30" s="55" t="s">
        <v>63</v>
      </c>
      <c r="C30" s="7">
        <v>121</v>
      </c>
      <c r="D30" s="7">
        <f t="shared" si="2"/>
        <v>64</v>
      </c>
      <c r="E30" s="9">
        <v>0.0024305555555555556</v>
      </c>
      <c r="F30" s="8">
        <v>0.006099537037037036</v>
      </c>
      <c r="G30" s="8">
        <f t="shared" si="0"/>
        <v>0.0036689814814814805</v>
      </c>
      <c r="H30" s="5">
        <f t="shared" si="1"/>
        <v>8</v>
      </c>
    </row>
    <row r="31" spans="1:8" ht="15" customHeight="1">
      <c r="A31" s="53" t="s">
        <v>256</v>
      </c>
      <c r="B31" s="12" t="s">
        <v>63</v>
      </c>
      <c r="C31" s="7">
        <v>125</v>
      </c>
      <c r="D31" s="7">
        <f t="shared" si="2"/>
        <v>65</v>
      </c>
      <c r="E31" s="9">
        <v>0.0026041666666666665</v>
      </c>
      <c r="F31" s="8">
        <v>0.007870370370370371</v>
      </c>
      <c r="G31" s="8">
        <f t="shared" si="0"/>
        <v>0.005266203703703705</v>
      </c>
      <c r="H31" s="5">
        <f t="shared" si="1"/>
        <v>20</v>
      </c>
    </row>
    <row r="32" spans="1:8" ht="15" customHeight="1">
      <c r="A32" s="53" t="s">
        <v>274</v>
      </c>
      <c r="B32" s="12" t="s">
        <v>63</v>
      </c>
      <c r="C32" s="7">
        <v>126</v>
      </c>
      <c r="D32" s="7">
        <f t="shared" si="2"/>
        <v>66</v>
      </c>
      <c r="E32" s="9">
        <v>0.002777777777777778</v>
      </c>
      <c r="F32" s="8">
        <v>0.007430555555555555</v>
      </c>
      <c r="G32" s="8">
        <f t="shared" si="0"/>
        <v>0.0046527777777777765</v>
      </c>
      <c r="H32" s="5">
        <f t="shared" si="1"/>
        <v>17</v>
      </c>
    </row>
    <row r="33" spans="1:8" ht="15" customHeight="1">
      <c r="A33" s="54" t="s">
        <v>144</v>
      </c>
      <c r="B33" s="11" t="s">
        <v>88</v>
      </c>
      <c r="C33" s="7">
        <v>127</v>
      </c>
      <c r="D33" s="7">
        <f t="shared" si="2"/>
        <v>67</v>
      </c>
      <c r="E33" s="9">
        <v>0.002951388888888889</v>
      </c>
      <c r="F33" s="8">
        <v>0.007002314814814815</v>
      </c>
      <c r="G33" s="8">
        <f t="shared" si="0"/>
        <v>0.004050925925925927</v>
      </c>
      <c r="H33" s="5">
        <f t="shared" si="1"/>
        <v>11</v>
      </c>
    </row>
    <row r="34" spans="1:8" ht="15" customHeight="1">
      <c r="A34" s="54" t="s">
        <v>309</v>
      </c>
      <c r="B34" s="11" t="s">
        <v>67</v>
      </c>
      <c r="C34" s="5">
        <v>135</v>
      </c>
      <c r="D34" s="7">
        <f t="shared" si="2"/>
        <v>68</v>
      </c>
      <c r="E34" s="9">
        <v>0.0031249999999999997</v>
      </c>
      <c r="F34" s="8">
        <v>0.007986111111111112</v>
      </c>
      <c r="G34" s="8">
        <f t="shared" si="0"/>
        <v>0.004861111111111113</v>
      </c>
      <c r="H34" s="5">
        <f t="shared" si="1"/>
        <v>19</v>
      </c>
    </row>
    <row r="35" spans="1:8" ht="15" customHeight="1">
      <c r="A35" s="52" t="s">
        <v>210</v>
      </c>
      <c r="B35" s="11" t="s">
        <v>65</v>
      </c>
      <c r="C35" s="7">
        <v>117</v>
      </c>
      <c r="D35" s="7">
        <f t="shared" si="2"/>
        <v>69</v>
      </c>
      <c r="E35" s="9">
        <v>0.003298611111111111</v>
      </c>
      <c r="F35" s="8">
        <v>0.008726851851851852</v>
      </c>
      <c r="G35" s="8">
        <f t="shared" si="0"/>
        <v>0.00542824074074074</v>
      </c>
      <c r="H35" s="5">
        <f t="shared" si="1"/>
        <v>22</v>
      </c>
    </row>
    <row r="36" spans="1:8" ht="15" customHeight="1">
      <c r="A36" s="53" t="s">
        <v>237</v>
      </c>
      <c r="B36" s="11" t="s">
        <v>109</v>
      </c>
      <c r="C36" s="5">
        <v>121</v>
      </c>
      <c r="D36" s="7">
        <f t="shared" si="2"/>
        <v>70</v>
      </c>
      <c r="E36" s="9">
        <v>0.003472222222222222</v>
      </c>
      <c r="F36" s="8">
        <v>0.010243055555555556</v>
      </c>
      <c r="G36" s="8">
        <f t="shared" si="0"/>
        <v>0.0067708333333333336</v>
      </c>
      <c r="H36" s="5">
        <f t="shared" si="1"/>
        <v>24</v>
      </c>
    </row>
    <row r="37" spans="1:8" ht="15" customHeight="1">
      <c r="A37" s="53" t="s">
        <v>89</v>
      </c>
      <c r="B37" s="11" t="s">
        <v>65</v>
      </c>
      <c r="C37" s="7">
        <v>125</v>
      </c>
      <c r="D37" s="7">
        <f t="shared" si="2"/>
        <v>71</v>
      </c>
      <c r="E37" s="9">
        <v>0.003645833333333333</v>
      </c>
      <c r="F37" s="8">
        <v>0.007662037037037037</v>
      </c>
      <c r="G37" s="8">
        <f t="shared" si="0"/>
        <v>0.004016203703703704</v>
      </c>
      <c r="H37" s="5">
        <f t="shared" si="1"/>
        <v>10</v>
      </c>
    </row>
    <row r="38" spans="1:8" ht="15" customHeight="1">
      <c r="A38" s="53" t="s">
        <v>275</v>
      </c>
      <c r="B38" s="11" t="s">
        <v>88</v>
      </c>
      <c r="C38" s="7">
        <v>126</v>
      </c>
      <c r="D38" s="7">
        <f t="shared" si="2"/>
        <v>72</v>
      </c>
      <c r="E38" s="9">
        <v>0.0038194444444444443</v>
      </c>
      <c r="F38" s="8">
        <v>0.006122685185185185</v>
      </c>
      <c r="G38" s="8">
        <f t="shared" si="0"/>
        <v>0.0023032407407407407</v>
      </c>
      <c r="H38" s="5">
        <f t="shared" si="1"/>
        <v>1</v>
      </c>
    </row>
    <row r="39" spans="1:8" ht="15" customHeight="1">
      <c r="A39" s="54" t="s">
        <v>123</v>
      </c>
      <c r="B39" s="11" t="s">
        <v>63</v>
      </c>
      <c r="C39" s="5">
        <v>127</v>
      </c>
      <c r="D39" s="7">
        <f t="shared" si="2"/>
        <v>73</v>
      </c>
      <c r="E39" s="10">
        <v>0.003993055555555556</v>
      </c>
      <c r="F39" s="8">
        <v>0.0078009259259259256</v>
      </c>
      <c r="G39" s="8">
        <f t="shared" si="0"/>
        <v>0.0038078703703703694</v>
      </c>
      <c r="H39" s="5">
        <f t="shared" si="1"/>
        <v>9</v>
      </c>
    </row>
    <row r="40" spans="1:8" ht="15" customHeight="1">
      <c r="A40" s="54" t="s">
        <v>310</v>
      </c>
      <c r="B40" s="11" t="s">
        <v>67</v>
      </c>
      <c r="C40" s="7">
        <v>135</v>
      </c>
      <c r="D40" s="7">
        <f t="shared" si="2"/>
        <v>74</v>
      </c>
      <c r="E40" s="10">
        <v>0.004166666666666667</v>
      </c>
      <c r="F40" s="8">
        <v>0.008865740740740742</v>
      </c>
      <c r="G40" s="8">
        <f t="shared" si="0"/>
        <v>0.004699074074074075</v>
      </c>
      <c r="H40" s="5">
        <f t="shared" si="1"/>
        <v>18</v>
      </c>
    </row>
    <row r="41" spans="1:8" ht="15" customHeight="1">
      <c r="A41" s="56"/>
      <c r="B41" s="57"/>
      <c r="C41" s="57"/>
      <c r="D41" s="58"/>
      <c r="E41" s="128" t="s">
        <v>4</v>
      </c>
      <c r="F41" s="130" t="s">
        <v>30</v>
      </c>
      <c r="G41" s="131"/>
      <c r="H41" s="125" t="s">
        <v>28</v>
      </c>
    </row>
    <row r="42" spans="1:8" ht="15" customHeight="1">
      <c r="A42" s="59"/>
      <c r="B42" s="60"/>
      <c r="C42" s="60"/>
      <c r="D42" s="61"/>
      <c r="E42" s="129"/>
      <c r="F42" s="62" t="s">
        <v>29</v>
      </c>
      <c r="G42" s="62" t="s">
        <v>31</v>
      </c>
      <c r="H42" s="126"/>
    </row>
    <row r="43" spans="1:8" ht="15" customHeight="1">
      <c r="A43" s="122" t="s">
        <v>33</v>
      </c>
      <c r="B43" s="123"/>
      <c r="C43" s="123"/>
      <c r="D43" s="124"/>
      <c r="E43" s="11">
        <v>117</v>
      </c>
      <c r="F43" s="6">
        <f aca="true" t="shared" si="3" ref="F43:F48">SUM(G17,G23,G29,G35)</f>
        <v>0.021469907407407406</v>
      </c>
      <c r="G43" s="6">
        <f aca="true" t="shared" si="4" ref="G43:G48">F43-MAX(G17,G23,G29,G35)</f>
        <v>0.015046296296296295</v>
      </c>
      <c r="H43" s="7">
        <f aca="true" t="shared" si="5" ref="H43:H48">IF(G43&lt;=0,"",RANK(G43,$G$43:$G$48,1))</f>
        <v>6</v>
      </c>
    </row>
    <row r="44" spans="1:8" ht="15" customHeight="1">
      <c r="A44" s="122" t="s">
        <v>38</v>
      </c>
      <c r="B44" s="123"/>
      <c r="C44" s="123"/>
      <c r="D44" s="124"/>
      <c r="E44" s="12">
        <v>121</v>
      </c>
      <c r="F44" s="6">
        <f>SUM(G18,G24,G30,G36)</f>
        <v>0.01920138888888889</v>
      </c>
      <c r="G44" s="6">
        <f>F44-MAX(G18,G24,G30,G36)</f>
        <v>0.012430555555555556</v>
      </c>
      <c r="H44" s="7">
        <f t="shared" si="5"/>
        <v>5</v>
      </c>
    </row>
    <row r="45" spans="1:8" ht="15" customHeight="1">
      <c r="A45" s="122" t="s">
        <v>49</v>
      </c>
      <c r="B45" s="123"/>
      <c r="C45" s="123"/>
      <c r="D45" s="124"/>
      <c r="E45" s="12">
        <v>125</v>
      </c>
      <c r="F45" s="6">
        <f t="shared" si="3"/>
        <v>0.015208333333333336</v>
      </c>
      <c r="G45" s="6">
        <f t="shared" si="4"/>
        <v>0.00994212962962963</v>
      </c>
      <c r="H45" s="7">
        <f t="shared" si="5"/>
        <v>2</v>
      </c>
    </row>
    <row r="46" spans="1:8" ht="15" customHeight="1">
      <c r="A46" s="59"/>
      <c r="B46" s="60"/>
      <c r="C46" s="60"/>
      <c r="D46" s="61"/>
      <c r="E46" s="12">
        <v>126</v>
      </c>
      <c r="F46" s="6">
        <f t="shared" si="3"/>
        <v>0.012824074074074075</v>
      </c>
      <c r="G46" s="6">
        <f t="shared" si="4"/>
        <v>0.008171296296296298</v>
      </c>
      <c r="H46" s="7">
        <f t="shared" si="5"/>
        <v>1</v>
      </c>
    </row>
    <row r="47" spans="1:8" ht="15" customHeight="1">
      <c r="A47" s="59"/>
      <c r="B47" s="60"/>
      <c r="C47" s="60"/>
      <c r="D47" s="61"/>
      <c r="E47" s="12">
        <v>127</v>
      </c>
      <c r="F47" s="6">
        <f t="shared" si="3"/>
        <v>0.01659722222222222</v>
      </c>
      <c r="G47" s="6">
        <f t="shared" si="4"/>
        <v>0.012175925925925925</v>
      </c>
      <c r="H47" s="7">
        <f t="shared" si="5"/>
        <v>4</v>
      </c>
    </row>
    <row r="48" spans="1:8" ht="15" customHeight="1">
      <c r="A48" s="65"/>
      <c r="B48" s="66"/>
      <c r="C48" s="66"/>
      <c r="D48" s="67"/>
      <c r="E48" s="12">
        <v>135</v>
      </c>
      <c r="F48" s="6">
        <f t="shared" si="3"/>
        <v>0.015532407407407411</v>
      </c>
      <c r="G48" s="6">
        <f t="shared" si="4"/>
        <v>0.010671296296296299</v>
      </c>
      <c r="H48" s="7">
        <f t="shared" si="5"/>
        <v>3</v>
      </c>
    </row>
    <row r="49" ht="15" customHeight="1"/>
    <row r="50" ht="15" customHeight="1">
      <c r="A50" s="26" t="s">
        <v>41</v>
      </c>
    </row>
    <row r="51" ht="15" customHeight="1"/>
    <row r="52" ht="15" customHeight="1">
      <c r="A52" s="26" t="s">
        <v>42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8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conditionalFormatting sqref="H17:H40">
    <cfRule type="cellIs" priority="14" dxfId="57" operator="lessThan" stopIfTrue="1">
      <formula>4</formula>
    </cfRule>
  </conditionalFormatting>
  <conditionalFormatting sqref="H43:H48">
    <cfRule type="cellIs" priority="13" dxfId="57" operator="lessThan" stopIfTrue="1">
      <formula>4</formula>
    </cfRule>
  </conditionalFormatting>
  <conditionalFormatting sqref="H17:H40">
    <cfRule type="cellIs" priority="12" dxfId="57" operator="lessThan" stopIfTrue="1">
      <formula>4</formula>
    </cfRule>
  </conditionalFormatting>
  <conditionalFormatting sqref="H43:H48">
    <cfRule type="cellIs" priority="11" dxfId="57" operator="lessThan" stopIfTrue="1">
      <formula>4</formula>
    </cfRule>
  </conditionalFormatting>
  <conditionalFormatting sqref="H17:H40">
    <cfRule type="cellIs" priority="10" dxfId="57" operator="lessThan" stopIfTrue="1">
      <formula>4</formula>
    </cfRule>
  </conditionalFormatting>
  <conditionalFormatting sqref="H17:H40">
    <cfRule type="cellIs" priority="9" dxfId="57" operator="lessThan" stopIfTrue="1">
      <formula>4</formula>
    </cfRule>
  </conditionalFormatting>
  <conditionalFormatting sqref="H43:H48">
    <cfRule type="cellIs" priority="8" dxfId="57" operator="lessThan" stopIfTrue="1">
      <formula>4</formula>
    </cfRule>
  </conditionalFormatting>
  <conditionalFormatting sqref="H43:H48">
    <cfRule type="cellIs" priority="7" dxfId="57" operator="lessThan" stopIfTrue="1">
      <formula>4</formula>
    </cfRule>
  </conditionalFormatting>
  <conditionalFormatting sqref="H43:H48">
    <cfRule type="cellIs" priority="6" dxfId="57" operator="lessThan" stopIfTrue="1">
      <formula>4</formula>
    </cfRule>
  </conditionalFormatting>
  <conditionalFormatting sqref="H43:H48">
    <cfRule type="cellIs" priority="5" dxfId="57" operator="lessThan" stopIfTrue="1">
      <formula>4</formula>
    </cfRule>
  </conditionalFormatting>
  <conditionalFormatting sqref="H17:H40">
    <cfRule type="cellIs" priority="4" dxfId="57" operator="lessThan" stopIfTrue="1">
      <formula>4</formula>
    </cfRule>
  </conditionalFormatting>
  <conditionalFormatting sqref="H17:H40">
    <cfRule type="cellIs" priority="3" dxfId="57" operator="lessThan" stopIfTrue="1">
      <formula>4</formula>
    </cfRule>
  </conditionalFormatting>
  <conditionalFormatting sqref="H17:H40">
    <cfRule type="cellIs" priority="2" dxfId="57" operator="lessThan" stopIfTrue="1">
      <formula>4</formula>
    </cfRule>
  </conditionalFormatting>
  <conditionalFormatting sqref="H17:H40">
    <cfRule type="cellIs" priority="1" dxfId="57" operator="lessThan" stopIfTrue="1">
      <formula>4</formula>
    </cfRule>
  </conditionalFormatting>
  <printOptions/>
  <pageMargins left="0.5905511811023623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zoomScale="160" zoomScaleNormal="160" workbookViewId="0" topLeftCell="A26">
      <selection activeCell="A14" sqref="A14"/>
    </sheetView>
  </sheetViews>
  <sheetFormatPr defaultColWidth="8.625" defaultRowHeight="14.25"/>
  <cols>
    <col min="1" max="1" width="19.875" style="26" customWidth="1"/>
    <col min="2" max="4" width="9.625" style="26" customWidth="1"/>
    <col min="5" max="5" width="9.625" style="46" customWidth="1"/>
    <col min="6" max="7" width="9.625" style="26" customWidth="1"/>
    <col min="8" max="8" width="10.50390625" style="26" customWidth="1"/>
    <col min="9" max="13" width="9.625" style="26" customWidth="1"/>
    <col min="14" max="16384" width="8.625" style="26" customWidth="1"/>
  </cols>
  <sheetData>
    <row r="1" spans="1:10" ht="15" customHeight="1">
      <c r="A1" s="117" t="s">
        <v>195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 customHeight="1">
      <c r="A2" s="118" t="s">
        <v>194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 customHeight="1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</row>
    <row r="4" ht="15" customHeight="1"/>
    <row r="5" spans="3:10" ht="15" customHeight="1">
      <c r="C5" s="118" t="s">
        <v>40</v>
      </c>
      <c r="D5" s="118"/>
      <c r="E5" s="118"/>
      <c r="F5" s="118"/>
      <c r="J5" s="46"/>
    </row>
    <row r="6" spans="1:10" ht="15" customHeight="1">
      <c r="A6" s="118" t="s">
        <v>159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 customHeight="1">
      <c r="A7" s="25"/>
      <c r="B7" s="25"/>
      <c r="C7" s="25"/>
      <c r="D7" s="25"/>
      <c r="E7" s="47"/>
      <c r="F7" s="25"/>
      <c r="G7" s="25"/>
      <c r="H7" s="25"/>
      <c r="I7" s="25"/>
      <c r="J7" s="25"/>
    </row>
    <row r="8" spans="1:10" ht="15" customHeight="1">
      <c r="A8" s="48" t="s">
        <v>9</v>
      </c>
      <c r="B8" s="25"/>
      <c r="C8" s="25"/>
      <c r="D8" s="25"/>
      <c r="E8" s="47"/>
      <c r="F8" s="121" t="s">
        <v>334</v>
      </c>
      <c r="G8" s="121"/>
      <c r="H8" s="121"/>
      <c r="I8" s="25"/>
      <c r="J8" s="25"/>
    </row>
    <row r="9" spans="1:10" ht="15" customHeight="1">
      <c r="A9" s="48" t="s">
        <v>34</v>
      </c>
      <c r="B9" s="25"/>
      <c r="C9" s="25"/>
      <c r="D9" s="25"/>
      <c r="E9" s="47"/>
      <c r="F9" s="127" t="s">
        <v>184</v>
      </c>
      <c r="G9" s="127"/>
      <c r="H9" s="127"/>
      <c r="I9" s="25"/>
      <c r="J9" s="25"/>
    </row>
    <row r="10" spans="1:10" ht="15" customHeight="1">
      <c r="A10" s="48" t="s">
        <v>35</v>
      </c>
      <c r="B10" s="25"/>
      <c r="C10" s="25"/>
      <c r="D10" s="25"/>
      <c r="E10" s="47"/>
      <c r="F10" s="121" t="s">
        <v>339</v>
      </c>
      <c r="G10" s="121"/>
      <c r="H10" s="25"/>
      <c r="I10" s="25"/>
      <c r="J10" s="25"/>
    </row>
    <row r="11" spans="1:10" ht="15" customHeight="1">
      <c r="A11" s="48" t="s">
        <v>36</v>
      </c>
      <c r="B11" s="25"/>
      <c r="C11" s="25"/>
      <c r="D11" s="25"/>
      <c r="E11" s="47"/>
      <c r="F11" s="121" t="s">
        <v>338</v>
      </c>
      <c r="G11" s="121"/>
      <c r="H11" s="121"/>
      <c r="I11" s="25"/>
      <c r="J11" s="25"/>
    </row>
    <row r="12" spans="1:10" ht="15" customHeight="1">
      <c r="A12" s="48" t="s">
        <v>37</v>
      </c>
      <c r="B12" s="25"/>
      <c r="C12" s="25"/>
      <c r="D12" s="25"/>
      <c r="E12" s="47"/>
      <c r="F12" s="25"/>
      <c r="G12" s="25" t="s">
        <v>331</v>
      </c>
      <c r="H12" s="25"/>
      <c r="I12" s="25"/>
      <c r="J12" s="25"/>
    </row>
    <row r="13" spans="1:10" ht="15" customHeight="1">
      <c r="A13" s="48"/>
      <c r="B13" s="25"/>
      <c r="C13" s="25"/>
      <c r="D13" s="25"/>
      <c r="E13" s="47"/>
      <c r="F13" s="25"/>
      <c r="G13" s="25"/>
      <c r="H13" s="25"/>
      <c r="I13" s="25"/>
      <c r="J13" s="25"/>
    </row>
    <row r="14" spans="1:10" ht="15" customHeight="1">
      <c r="A14" s="25"/>
      <c r="B14" s="25"/>
      <c r="C14" s="25"/>
      <c r="D14" s="25" t="s">
        <v>187</v>
      </c>
      <c r="E14" s="47"/>
      <c r="F14" s="25"/>
      <c r="G14" s="25"/>
      <c r="H14" s="25"/>
      <c r="I14" s="25"/>
      <c r="J14" s="25"/>
    </row>
    <row r="15" spans="1:8" ht="15" customHeight="1">
      <c r="A15" s="119" t="s">
        <v>0</v>
      </c>
      <c r="B15" s="119" t="s">
        <v>5</v>
      </c>
      <c r="C15" s="119" t="s">
        <v>4</v>
      </c>
      <c r="D15" s="49" t="s">
        <v>6</v>
      </c>
      <c r="E15" s="49" t="s">
        <v>7</v>
      </c>
      <c r="F15" s="49" t="s">
        <v>7</v>
      </c>
      <c r="G15" s="50" t="s">
        <v>2</v>
      </c>
      <c r="H15" s="49" t="s">
        <v>21</v>
      </c>
    </row>
    <row r="16" spans="1:8" ht="15" customHeight="1">
      <c r="A16" s="120"/>
      <c r="B16" s="120"/>
      <c r="C16" s="120"/>
      <c r="D16" s="7" t="s">
        <v>3</v>
      </c>
      <c r="E16" s="7" t="s">
        <v>1</v>
      </c>
      <c r="F16" s="7" t="s">
        <v>27</v>
      </c>
      <c r="G16" s="51" t="s">
        <v>8</v>
      </c>
      <c r="H16" s="7" t="s">
        <v>19</v>
      </c>
    </row>
    <row r="17" spans="1:8" ht="15" customHeight="1">
      <c r="A17" s="52" t="s">
        <v>211</v>
      </c>
      <c r="B17" s="11" t="s">
        <v>63</v>
      </c>
      <c r="C17" s="7">
        <v>117</v>
      </c>
      <c r="D17" s="7">
        <v>75</v>
      </c>
      <c r="E17" s="9">
        <v>0.004340277777777778</v>
      </c>
      <c r="F17" s="8">
        <v>0.009780092592592592</v>
      </c>
      <c r="G17" s="8">
        <f aca="true" t="shared" si="0" ref="G17:G35">F17-E17</f>
        <v>0.005439814814814814</v>
      </c>
      <c r="H17" s="5">
        <f>IF(G17&lt;=0,"",RANK(G17,$G$17:$G$40,1))</f>
        <v>19</v>
      </c>
    </row>
    <row r="18" spans="1:8" ht="15" customHeight="1">
      <c r="A18" s="53" t="s">
        <v>238</v>
      </c>
      <c r="B18" s="11" t="s">
        <v>109</v>
      </c>
      <c r="C18" s="7">
        <v>121</v>
      </c>
      <c r="D18" s="7">
        <f>D17+1</f>
        <v>76</v>
      </c>
      <c r="E18" s="9">
        <v>0.004513888888888889</v>
      </c>
      <c r="F18" s="8">
        <v>0.009745370370370371</v>
      </c>
      <c r="G18" s="8">
        <f t="shared" si="0"/>
        <v>0.005231481481481482</v>
      </c>
      <c r="H18" s="5">
        <f aca="true" t="shared" si="1" ref="H18:H40">IF(G18&lt;=0,"",RANK(G18,$G$17:$G$40,1))</f>
        <v>16</v>
      </c>
    </row>
    <row r="19" spans="1:8" ht="15" customHeight="1">
      <c r="A19" s="53" t="s">
        <v>257</v>
      </c>
      <c r="B19" s="11" t="s">
        <v>88</v>
      </c>
      <c r="C19" s="7">
        <v>125</v>
      </c>
      <c r="D19" s="7">
        <f aca="true" t="shared" si="2" ref="D19:D40">D18+1</f>
        <v>77</v>
      </c>
      <c r="E19" s="9">
        <v>0.0046875</v>
      </c>
      <c r="F19" s="8">
        <v>0.009305555555555555</v>
      </c>
      <c r="G19" s="8">
        <f t="shared" si="0"/>
        <v>0.004618055555555555</v>
      </c>
      <c r="H19" s="5">
        <f t="shared" si="1"/>
        <v>9</v>
      </c>
    </row>
    <row r="20" spans="1:8" ht="15" customHeight="1">
      <c r="A20" s="53" t="s">
        <v>276</v>
      </c>
      <c r="B20" s="11" t="s">
        <v>88</v>
      </c>
      <c r="C20" s="7">
        <v>126</v>
      </c>
      <c r="D20" s="7">
        <f t="shared" si="2"/>
        <v>78</v>
      </c>
      <c r="E20" s="9">
        <v>0.004861111111111111</v>
      </c>
      <c r="F20" s="8">
        <v>0.009155092592592593</v>
      </c>
      <c r="G20" s="8">
        <f t="shared" si="0"/>
        <v>0.004293981481481482</v>
      </c>
      <c r="H20" s="5">
        <f t="shared" si="1"/>
        <v>7</v>
      </c>
    </row>
    <row r="21" spans="1:8" ht="15" customHeight="1">
      <c r="A21" s="54" t="s">
        <v>291</v>
      </c>
      <c r="B21" s="12" t="s">
        <v>109</v>
      </c>
      <c r="C21" s="5">
        <v>127</v>
      </c>
      <c r="D21" s="7">
        <f t="shared" si="2"/>
        <v>79</v>
      </c>
      <c r="E21" s="9">
        <v>0.0050347222222222225</v>
      </c>
      <c r="F21" s="8">
        <v>0.010636574074074074</v>
      </c>
      <c r="G21" s="8">
        <f t="shared" si="0"/>
        <v>0.005601851851851852</v>
      </c>
      <c r="H21" s="5">
        <f t="shared" si="1"/>
        <v>20</v>
      </c>
    </row>
    <row r="22" spans="1:8" ht="15" customHeight="1">
      <c r="A22" s="54" t="s">
        <v>137</v>
      </c>
      <c r="B22" s="12" t="s">
        <v>88</v>
      </c>
      <c r="C22" s="5">
        <v>135</v>
      </c>
      <c r="D22" s="7">
        <f t="shared" si="2"/>
        <v>80</v>
      </c>
      <c r="E22" s="9">
        <v>0.005208333333333333</v>
      </c>
      <c r="F22" s="8">
        <v>0.009467592592592592</v>
      </c>
      <c r="G22" s="8">
        <f t="shared" si="0"/>
        <v>0.004259259259259259</v>
      </c>
      <c r="H22" s="5">
        <f t="shared" si="1"/>
        <v>6</v>
      </c>
    </row>
    <row r="23" spans="1:8" ht="15" customHeight="1">
      <c r="A23" s="53" t="s">
        <v>212</v>
      </c>
      <c r="B23" s="12" t="s">
        <v>65</v>
      </c>
      <c r="C23" s="7">
        <v>117</v>
      </c>
      <c r="D23" s="7">
        <f t="shared" si="2"/>
        <v>81</v>
      </c>
      <c r="E23" s="9">
        <v>0.005381944444444445</v>
      </c>
      <c r="F23" s="8">
        <v>0.010787037037037038</v>
      </c>
      <c r="G23" s="8">
        <f t="shared" si="0"/>
        <v>0.005405092592592592</v>
      </c>
      <c r="H23" s="5">
        <f t="shared" si="1"/>
        <v>18</v>
      </c>
    </row>
    <row r="24" spans="1:8" ht="15" customHeight="1">
      <c r="A24" s="53" t="s">
        <v>239</v>
      </c>
      <c r="B24" s="12" t="s">
        <v>67</v>
      </c>
      <c r="C24" s="7">
        <v>121</v>
      </c>
      <c r="D24" s="7">
        <f t="shared" si="2"/>
        <v>82</v>
      </c>
      <c r="E24" s="9">
        <v>0.005555555555555556</v>
      </c>
      <c r="F24" s="8">
        <v>0.010925925925925924</v>
      </c>
      <c r="G24" s="8">
        <f t="shared" si="0"/>
        <v>0.005370370370370368</v>
      </c>
      <c r="H24" s="5">
        <f t="shared" si="1"/>
        <v>17</v>
      </c>
    </row>
    <row r="25" spans="1:8" ht="15" customHeight="1">
      <c r="A25" s="53" t="s">
        <v>258</v>
      </c>
      <c r="B25" s="11" t="s">
        <v>88</v>
      </c>
      <c r="C25" s="7">
        <v>125</v>
      </c>
      <c r="D25" s="7">
        <f t="shared" si="2"/>
        <v>83</v>
      </c>
      <c r="E25" s="9">
        <v>0.005729166666666667</v>
      </c>
      <c r="F25" s="8">
        <v>0.009942129629629629</v>
      </c>
      <c r="G25" s="8">
        <f t="shared" si="0"/>
        <v>0.004212962962962962</v>
      </c>
      <c r="H25" s="5">
        <f t="shared" si="1"/>
        <v>5</v>
      </c>
    </row>
    <row r="26" spans="1:8" ht="15" customHeight="1">
      <c r="A26" s="54" t="s">
        <v>111</v>
      </c>
      <c r="B26" s="11" t="s">
        <v>88</v>
      </c>
      <c r="C26" s="7">
        <v>126</v>
      </c>
      <c r="D26" s="7">
        <f t="shared" si="2"/>
        <v>84</v>
      </c>
      <c r="E26" s="9">
        <v>0.005902777777777778</v>
      </c>
      <c r="F26" s="8">
        <v>0.010462962962962964</v>
      </c>
      <c r="G26" s="8">
        <f t="shared" si="0"/>
        <v>0.004560185185185186</v>
      </c>
      <c r="H26" s="5">
        <f t="shared" si="1"/>
        <v>8</v>
      </c>
    </row>
    <row r="27" spans="1:8" ht="15" customHeight="1">
      <c r="A27" s="54" t="s">
        <v>292</v>
      </c>
      <c r="B27" s="11" t="s">
        <v>63</v>
      </c>
      <c r="C27" s="5">
        <v>127</v>
      </c>
      <c r="D27" s="7">
        <f t="shared" si="2"/>
        <v>85</v>
      </c>
      <c r="E27" s="9">
        <v>0.006076388888888889</v>
      </c>
      <c r="F27" s="8">
        <v>0.00949074074074074</v>
      </c>
      <c r="G27" s="8">
        <f t="shared" si="0"/>
        <v>0.0034143518518518516</v>
      </c>
      <c r="H27" s="5">
        <f t="shared" si="1"/>
        <v>2</v>
      </c>
    </row>
    <row r="28" spans="1:8" ht="15" customHeight="1">
      <c r="A28" s="54" t="s">
        <v>134</v>
      </c>
      <c r="B28" s="11" t="s">
        <v>65</v>
      </c>
      <c r="C28" s="5">
        <v>135</v>
      </c>
      <c r="D28" s="7">
        <f t="shared" si="2"/>
        <v>86</v>
      </c>
      <c r="E28" s="9">
        <v>0.0062499999999999995</v>
      </c>
      <c r="F28" s="8">
        <v>0.009479166666666667</v>
      </c>
      <c r="G28" s="8">
        <f t="shared" si="0"/>
        <v>0.0032291666666666675</v>
      </c>
      <c r="H28" s="5">
        <f t="shared" si="1"/>
        <v>1</v>
      </c>
    </row>
    <row r="29" spans="1:8" ht="15" customHeight="1">
      <c r="A29" s="53" t="s">
        <v>87</v>
      </c>
      <c r="B29" s="55" t="s">
        <v>63</v>
      </c>
      <c r="C29" s="7">
        <v>117</v>
      </c>
      <c r="D29" s="7">
        <f t="shared" si="2"/>
        <v>87</v>
      </c>
      <c r="E29" s="9">
        <v>0.006423611111111112</v>
      </c>
      <c r="F29" s="8">
        <v>0.012233796296296296</v>
      </c>
      <c r="G29" s="8">
        <f t="shared" si="0"/>
        <v>0.005810185185185185</v>
      </c>
      <c r="H29" s="5">
        <f t="shared" si="1"/>
        <v>23</v>
      </c>
    </row>
    <row r="30" spans="1:8" ht="15" customHeight="1">
      <c r="A30" s="53" t="s">
        <v>240</v>
      </c>
      <c r="B30" s="55" t="s">
        <v>88</v>
      </c>
      <c r="C30" s="7">
        <v>121</v>
      </c>
      <c r="D30" s="7">
        <f t="shared" si="2"/>
        <v>88</v>
      </c>
      <c r="E30" s="9">
        <v>0.006597222222222222</v>
      </c>
      <c r="F30" s="8">
        <v>0.011284722222222222</v>
      </c>
      <c r="G30" s="8">
        <f t="shared" si="0"/>
        <v>0.0046875</v>
      </c>
      <c r="H30" s="5">
        <f t="shared" si="1"/>
        <v>11</v>
      </c>
    </row>
    <row r="31" spans="1:8" ht="15" customHeight="1">
      <c r="A31" s="53" t="s">
        <v>259</v>
      </c>
      <c r="B31" s="12" t="s">
        <v>88</v>
      </c>
      <c r="C31" s="7">
        <v>125</v>
      </c>
      <c r="D31" s="7">
        <f t="shared" si="2"/>
        <v>89</v>
      </c>
      <c r="E31" s="9">
        <v>0.0067708333333333336</v>
      </c>
      <c r="F31" s="8">
        <v>0.011585648148148149</v>
      </c>
      <c r="G31" s="8">
        <f t="shared" si="0"/>
        <v>0.004814814814814815</v>
      </c>
      <c r="H31" s="5">
        <f t="shared" si="1"/>
        <v>14</v>
      </c>
    </row>
    <row r="32" spans="1:8" ht="15" customHeight="1">
      <c r="A32" s="53" t="s">
        <v>107</v>
      </c>
      <c r="B32" s="12" t="s">
        <v>67</v>
      </c>
      <c r="C32" s="7">
        <v>126</v>
      </c>
      <c r="D32" s="7">
        <f t="shared" si="2"/>
        <v>90</v>
      </c>
      <c r="E32" s="9">
        <v>0.006944444444444444</v>
      </c>
      <c r="F32" s="8">
        <v>0.011585648148148149</v>
      </c>
      <c r="G32" s="8">
        <f t="shared" si="0"/>
        <v>0.004641203703703705</v>
      </c>
      <c r="H32" s="5">
        <f t="shared" si="1"/>
        <v>10</v>
      </c>
    </row>
    <row r="33" spans="1:8" ht="15" customHeight="1">
      <c r="A33" s="54" t="s">
        <v>293</v>
      </c>
      <c r="B33" s="11" t="s">
        <v>109</v>
      </c>
      <c r="C33" s="7">
        <v>127</v>
      </c>
      <c r="D33" s="7">
        <f t="shared" si="2"/>
        <v>91</v>
      </c>
      <c r="E33" s="9">
        <v>0.007118055555555555</v>
      </c>
      <c r="F33" s="8">
        <v>0.012847222222222223</v>
      </c>
      <c r="G33" s="8">
        <f t="shared" si="0"/>
        <v>0.005729166666666668</v>
      </c>
      <c r="H33" s="5">
        <f t="shared" si="1"/>
        <v>22</v>
      </c>
    </row>
    <row r="34" spans="1:8" ht="15" customHeight="1">
      <c r="A34" s="54" t="s">
        <v>132</v>
      </c>
      <c r="B34" s="11" t="s">
        <v>109</v>
      </c>
      <c r="C34" s="5">
        <v>135</v>
      </c>
      <c r="D34" s="7">
        <f t="shared" si="2"/>
        <v>92</v>
      </c>
      <c r="E34" s="9">
        <v>0.007291666666666666</v>
      </c>
      <c r="F34" s="8">
        <v>0.011377314814814814</v>
      </c>
      <c r="G34" s="8">
        <f t="shared" si="0"/>
        <v>0.004085648148148148</v>
      </c>
      <c r="H34" s="5">
        <f t="shared" si="1"/>
        <v>4</v>
      </c>
    </row>
    <row r="35" spans="1:8" ht="15" customHeight="1">
      <c r="A35" s="52" t="s">
        <v>86</v>
      </c>
      <c r="B35" s="11" t="s">
        <v>67</v>
      </c>
      <c r="C35" s="7">
        <v>117</v>
      </c>
      <c r="D35" s="7">
        <f t="shared" si="2"/>
        <v>93</v>
      </c>
      <c r="E35" s="9">
        <v>0.007465277777777778</v>
      </c>
      <c r="F35" s="8">
        <v>0.013101851851851852</v>
      </c>
      <c r="G35" s="8">
        <f t="shared" si="0"/>
        <v>0.005636574074074074</v>
      </c>
      <c r="H35" s="5">
        <f t="shared" si="1"/>
        <v>21</v>
      </c>
    </row>
    <row r="36" spans="1:8" ht="15" customHeight="1">
      <c r="A36" s="53" t="s">
        <v>241</v>
      </c>
      <c r="B36" s="11" t="s">
        <v>88</v>
      </c>
      <c r="C36" s="5">
        <v>121</v>
      </c>
      <c r="D36" s="7">
        <f t="shared" si="2"/>
        <v>94</v>
      </c>
      <c r="E36" s="9">
        <v>0.007638888888888889</v>
      </c>
      <c r="F36" s="8">
        <v>0.01244212962962963</v>
      </c>
      <c r="G36" s="8">
        <f>F36-E36</f>
        <v>0.004803240740740741</v>
      </c>
      <c r="H36" s="5">
        <f t="shared" si="1"/>
        <v>13</v>
      </c>
    </row>
    <row r="37" spans="1:8" ht="15" customHeight="1">
      <c r="A37" s="53" t="s">
        <v>90</v>
      </c>
      <c r="B37" s="11" t="s">
        <v>65</v>
      </c>
      <c r="C37" s="7">
        <v>125</v>
      </c>
      <c r="D37" s="7">
        <f t="shared" si="2"/>
        <v>95</v>
      </c>
      <c r="E37" s="9">
        <v>0.0078125</v>
      </c>
      <c r="F37" s="8">
        <v>0.012824074074074073</v>
      </c>
      <c r="G37" s="8">
        <f>F37-E37</f>
        <v>0.005011574074074073</v>
      </c>
      <c r="H37" s="5">
        <f t="shared" si="1"/>
        <v>15</v>
      </c>
    </row>
    <row r="38" spans="1:8" ht="15" customHeight="1">
      <c r="A38" s="53" t="s">
        <v>277</v>
      </c>
      <c r="B38" s="11" t="s">
        <v>65</v>
      </c>
      <c r="C38" s="7">
        <v>126</v>
      </c>
      <c r="D38" s="7">
        <f t="shared" si="2"/>
        <v>96</v>
      </c>
      <c r="E38" s="9">
        <v>0.007986111111111112</v>
      </c>
      <c r="F38" s="8">
        <v>0.04979166666666667</v>
      </c>
      <c r="G38" s="8">
        <f>F38-E38</f>
        <v>0.04180555555555556</v>
      </c>
      <c r="H38" s="5">
        <f t="shared" si="1"/>
        <v>24</v>
      </c>
    </row>
    <row r="39" spans="1:8" ht="15" customHeight="1">
      <c r="A39" s="54" t="s">
        <v>145</v>
      </c>
      <c r="B39" s="11" t="s">
        <v>63</v>
      </c>
      <c r="C39" s="5">
        <v>127</v>
      </c>
      <c r="D39" s="7">
        <f t="shared" si="2"/>
        <v>97</v>
      </c>
      <c r="E39" s="9">
        <v>0.008159722222222223</v>
      </c>
      <c r="F39" s="8">
        <v>0.012118055555555556</v>
      </c>
      <c r="G39" s="8">
        <f>F39-E39</f>
        <v>0.003958333333333333</v>
      </c>
      <c r="H39" s="5">
        <f t="shared" si="1"/>
        <v>3</v>
      </c>
    </row>
    <row r="40" spans="1:8" ht="15" customHeight="1">
      <c r="A40" s="54" t="s">
        <v>133</v>
      </c>
      <c r="B40" s="11" t="s">
        <v>109</v>
      </c>
      <c r="C40" s="7">
        <v>135</v>
      </c>
      <c r="D40" s="7">
        <f t="shared" si="2"/>
        <v>98</v>
      </c>
      <c r="E40" s="10">
        <v>0.008333333333333333</v>
      </c>
      <c r="F40" s="8">
        <v>0.013113425925925926</v>
      </c>
      <c r="G40" s="8">
        <f>F40-E40</f>
        <v>0.004780092592592593</v>
      </c>
      <c r="H40" s="5">
        <f t="shared" si="1"/>
        <v>12</v>
      </c>
    </row>
    <row r="41" spans="1:8" ht="15" customHeight="1">
      <c r="A41" s="56"/>
      <c r="B41" s="57"/>
      <c r="C41" s="57"/>
      <c r="D41" s="58"/>
      <c r="E41" s="133" t="s">
        <v>4</v>
      </c>
      <c r="F41" s="130" t="s">
        <v>30</v>
      </c>
      <c r="G41" s="131"/>
      <c r="H41" s="133" t="s">
        <v>28</v>
      </c>
    </row>
    <row r="42" spans="1:8" ht="15" customHeight="1">
      <c r="A42" s="59"/>
      <c r="B42" s="60"/>
      <c r="C42" s="60"/>
      <c r="D42" s="61"/>
      <c r="E42" s="134"/>
      <c r="F42" s="62" t="s">
        <v>29</v>
      </c>
      <c r="G42" s="62" t="s">
        <v>31</v>
      </c>
      <c r="H42" s="134"/>
    </row>
    <row r="43" spans="1:8" ht="15" customHeight="1">
      <c r="A43" s="122" t="s">
        <v>33</v>
      </c>
      <c r="B43" s="123"/>
      <c r="C43" s="123"/>
      <c r="D43" s="124"/>
      <c r="E43" s="11">
        <v>117</v>
      </c>
      <c r="F43" s="6">
        <f aca="true" t="shared" si="3" ref="F43:F48">SUM(G17,G23,G29,G35)</f>
        <v>0.022291666666666668</v>
      </c>
      <c r="G43" s="6">
        <f aca="true" t="shared" si="4" ref="G43:G48">F43-MAX(G17,G23,G29,G35)</f>
        <v>0.016481481481481482</v>
      </c>
      <c r="H43" s="7">
        <f aca="true" t="shared" si="5" ref="H43:H48">IF(G43&lt;=0,"",RANK(G43,$G$43:$G$48,1))</f>
        <v>6</v>
      </c>
    </row>
    <row r="44" spans="1:8" ht="15" customHeight="1">
      <c r="A44" s="122" t="s">
        <v>44</v>
      </c>
      <c r="B44" s="123"/>
      <c r="C44" s="123"/>
      <c r="D44" s="124"/>
      <c r="E44" s="12">
        <v>121</v>
      </c>
      <c r="F44" s="6">
        <f t="shared" si="3"/>
        <v>0.02009259259259259</v>
      </c>
      <c r="G44" s="6">
        <f t="shared" si="4"/>
        <v>0.01472222222222222</v>
      </c>
      <c r="H44" s="7">
        <f t="shared" si="5"/>
        <v>5</v>
      </c>
    </row>
    <row r="45" spans="1:8" ht="15" customHeight="1">
      <c r="A45" s="122" t="s">
        <v>49</v>
      </c>
      <c r="B45" s="123"/>
      <c r="C45" s="123"/>
      <c r="D45" s="124"/>
      <c r="E45" s="12">
        <v>125</v>
      </c>
      <c r="F45" s="6">
        <f t="shared" si="3"/>
        <v>0.018657407407407404</v>
      </c>
      <c r="G45" s="6">
        <f t="shared" si="4"/>
        <v>0.013645833333333331</v>
      </c>
      <c r="H45" s="7">
        <f t="shared" si="5"/>
        <v>4</v>
      </c>
    </row>
    <row r="46" spans="1:8" ht="15" customHeight="1">
      <c r="A46" s="59"/>
      <c r="B46" s="60"/>
      <c r="C46" s="60"/>
      <c r="D46" s="61"/>
      <c r="E46" s="12">
        <v>126</v>
      </c>
      <c r="F46" s="6">
        <f t="shared" si="3"/>
        <v>0.055300925925925934</v>
      </c>
      <c r="G46" s="6">
        <f t="shared" si="4"/>
        <v>0.013495370370370373</v>
      </c>
      <c r="H46" s="7">
        <f t="shared" si="5"/>
        <v>3</v>
      </c>
    </row>
    <row r="47" spans="1:8" ht="15" customHeight="1">
      <c r="A47" s="59"/>
      <c r="B47" s="60"/>
      <c r="C47" s="60"/>
      <c r="D47" s="61"/>
      <c r="E47" s="12">
        <v>127</v>
      </c>
      <c r="F47" s="6">
        <f t="shared" si="3"/>
        <v>0.0187037037037037</v>
      </c>
      <c r="G47" s="6">
        <f t="shared" si="4"/>
        <v>0.012974537037037034</v>
      </c>
      <c r="H47" s="7">
        <f t="shared" si="5"/>
        <v>2</v>
      </c>
    </row>
    <row r="48" spans="1:8" ht="15" customHeight="1">
      <c r="A48" s="65"/>
      <c r="B48" s="66"/>
      <c r="C48" s="66"/>
      <c r="D48" s="67"/>
      <c r="E48" s="12">
        <v>135</v>
      </c>
      <c r="F48" s="6">
        <f t="shared" si="3"/>
        <v>0.016354166666666666</v>
      </c>
      <c r="G48" s="6">
        <f t="shared" si="4"/>
        <v>0.011574074074074073</v>
      </c>
      <c r="H48" s="7">
        <f t="shared" si="5"/>
        <v>1</v>
      </c>
    </row>
    <row r="49" ht="15" customHeight="1"/>
    <row r="50" ht="15" customHeight="1">
      <c r="A50" s="26" t="s">
        <v>41</v>
      </c>
    </row>
    <row r="51" ht="15" customHeight="1"/>
    <row r="52" ht="15" customHeight="1">
      <c r="A52" s="26" t="s">
        <v>42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8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conditionalFormatting sqref="H17:H40">
    <cfRule type="cellIs" priority="7" dxfId="57" operator="lessThan" stopIfTrue="1">
      <formula>4</formula>
    </cfRule>
  </conditionalFormatting>
  <conditionalFormatting sqref="H43:H48">
    <cfRule type="cellIs" priority="6" dxfId="57" operator="lessThan" stopIfTrue="1">
      <formula>4</formula>
    </cfRule>
  </conditionalFormatting>
  <conditionalFormatting sqref="H17:H40">
    <cfRule type="cellIs" priority="5" dxfId="57" operator="lessThan" stopIfTrue="1">
      <formula>4</formula>
    </cfRule>
  </conditionalFormatting>
  <conditionalFormatting sqref="H43:H48">
    <cfRule type="cellIs" priority="4" dxfId="57" operator="lessThan" stopIfTrue="1">
      <formula>4</formula>
    </cfRule>
  </conditionalFormatting>
  <conditionalFormatting sqref="H17:H40">
    <cfRule type="cellIs" priority="3" dxfId="57" operator="lessThan" stopIfTrue="1">
      <formula>4</formula>
    </cfRule>
  </conditionalFormatting>
  <conditionalFormatting sqref="H17:H40">
    <cfRule type="cellIs" priority="2" dxfId="57" operator="lessThan" stopIfTrue="1">
      <formula>4</formula>
    </cfRule>
  </conditionalFormatting>
  <conditionalFormatting sqref="H43:H48">
    <cfRule type="cellIs" priority="1" dxfId="57" operator="lessThan" stopIfTrue="1">
      <formula>4</formula>
    </cfRule>
  </conditionalFormatting>
  <printOptions/>
  <pageMargins left="0.5905511811023622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zoomScale="160" zoomScaleNormal="160" workbookViewId="0" topLeftCell="A14">
      <selection activeCell="A14" sqref="A14"/>
    </sheetView>
  </sheetViews>
  <sheetFormatPr defaultColWidth="2.875" defaultRowHeight="14.25"/>
  <cols>
    <col min="1" max="1" width="19.125" style="26" customWidth="1"/>
    <col min="2" max="4" width="9.625" style="26" customWidth="1"/>
    <col min="5" max="5" width="9.625" style="46" customWidth="1"/>
    <col min="6" max="7" width="9.625" style="26" customWidth="1"/>
    <col min="8" max="8" width="10.375" style="26" customWidth="1"/>
    <col min="9" max="14" width="9.625" style="26" customWidth="1"/>
    <col min="15" max="16384" width="2.875" style="26" customWidth="1"/>
  </cols>
  <sheetData>
    <row r="1" spans="1:10" ht="15" customHeight="1">
      <c r="A1" s="117" t="s">
        <v>197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 customHeight="1">
      <c r="A2" s="118" t="s">
        <v>191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 customHeight="1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</row>
    <row r="4" ht="15" customHeight="1"/>
    <row r="5" spans="3:10" ht="15" customHeight="1">
      <c r="C5" s="118" t="s">
        <v>40</v>
      </c>
      <c r="D5" s="118"/>
      <c r="E5" s="118"/>
      <c r="F5" s="118"/>
      <c r="J5" s="46"/>
    </row>
    <row r="6" spans="1:10" ht="15" customHeight="1">
      <c r="A6" s="118" t="s">
        <v>158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 customHeight="1">
      <c r="A7" s="25"/>
      <c r="B7" s="25"/>
      <c r="C7" s="25"/>
      <c r="D7" s="25"/>
      <c r="E7" s="47"/>
      <c r="F7" s="25"/>
      <c r="G7" s="25"/>
      <c r="H7" s="25"/>
      <c r="I7" s="25"/>
      <c r="J7" s="25"/>
    </row>
    <row r="8" spans="1:10" ht="15" customHeight="1">
      <c r="A8" s="48" t="s">
        <v>9</v>
      </c>
      <c r="B8" s="25"/>
      <c r="C8" s="25"/>
      <c r="D8" s="25"/>
      <c r="E8" s="47"/>
      <c r="F8" s="121" t="s">
        <v>45</v>
      </c>
      <c r="G8" s="121"/>
      <c r="H8" s="121"/>
      <c r="I8" s="25"/>
      <c r="J8" s="25"/>
    </row>
    <row r="9" spans="1:10" ht="15" customHeight="1">
      <c r="A9" s="48" t="s">
        <v>34</v>
      </c>
      <c r="B9" s="25"/>
      <c r="C9" s="25"/>
      <c r="D9" s="25"/>
      <c r="E9" s="47"/>
      <c r="F9" s="127" t="s">
        <v>184</v>
      </c>
      <c r="G9" s="127"/>
      <c r="H9" s="127"/>
      <c r="I9" s="25"/>
      <c r="J9" s="25"/>
    </row>
    <row r="10" spans="1:10" ht="15" customHeight="1">
      <c r="A10" s="48" t="s">
        <v>35</v>
      </c>
      <c r="B10" s="25"/>
      <c r="C10" s="25"/>
      <c r="D10" s="25"/>
      <c r="E10" s="47"/>
      <c r="F10" s="121" t="s">
        <v>181</v>
      </c>
      <c r="G10" s="121"/>
      <c r="H10" s="25"/>
      <c r="I10" s="25"/>
      <c r="J10" s="25"/>
    </row>
    <row r="11" spans="1:10" ht="15" customHeight="1">
      <c r="A11" s="48" t="s">
        <v>36</v>
      </c>
      <c r="B11" s="25"/>
      <c r="C11" s="25"/>
      <c r="D11" s="25"/>
      <c r="E11" s="47"/>
      <c r="F11" s="121" t="s">
        <v>51</v>
      </c>
      <c r="G11" s="121"/>
      <c r="H11" s="121"/>
      <c r="I11" s="25"/>
      <c r="J11" s="25"/>
    </row>
    <row r="12" spans="1:10" ht="15" customHeight="1">
      <c r="A12" s="48" t="s">
        <v>37</v>
      </c>
      <c r="B12" s="25"/>
      <c r="C12" s="25"/>
      <c r="D12" s="25"/>
      <c r="E12" s="47"/>
      <c r="F12" s="25"/>
      <c r="G12" s="25" t="s">
        <v>331</v>
      </c>
      <c r="H12" s="25"/>
      <c r="I12" s="25"/>
      <c r="J12" s="25"/>
    </row>
    <row r="13" spans="1:10" ht="15" customHeight="1">
      <c r="A13" s="48"/>
      <c r="B13" s="25"/>
      <c r="C13" s="25"/>
      <c r="D13" s="25"/>
      <c r="E13" s="47"/>
      <c r="F13" s="25"/>
      <c r="G13" s="25"/>
      <c r="H13" s="25"/>
      <c r="I13" s="25"/>
      <c r="J13" s="25"/>
    </row>
    <row r="14" spans="1:10" ht="15" customHeight="1">
      <c r="A14" s="25"/>
      <c r="B14" s="25"/>
      <c r="C14" s="25"/>
      <c r="D14" s="25" t="s">
        <v>43</v>
      </c>
      <c r="E14" s="47"/>
      <c r="F14" s="25"/>
      <c r="G14" s="25"/>
      <c r="H14" s="25"/>
      <c r="I14" s="25"/>
      <c r="J14" s="25"/>
    </row>
    <row r="15" spans="1:8" ht="15" customHeight="1">
      <c r="A15" s="119" t="s">
        <v>0</v>
      </c>
      <c r="B15" s="119" t="s">
        <v>5</v>
      </c>
      <c r="C15" s="119" t="s">
        <v>4</v>
      </c>
      <c r="D15" s="49" t="s">
        <v>6</v>
      </c>
      <c r="E15" s="49" t="s">
        <v>7</v>
      </c>
      <c r="F15" s="49" t="s">
        <v>7</v>
      </c>
      <c r="G15" s="50" t="s">
        <v>2</v>
      </c>
      <c r="H15" s="49" t="s">
        <v>21</v>
      </c>
    </row>
    <row r="16" spans="1:8" ht="15" customHeight="1">
      <c r="A16" s="120"/>
      <c r="B16" s="120"/>
      <c r="C16" s="120"/>
      <c r="D16" s="7" t="s">
        <v>3</v>
      </c>
      <c r="E16" s="7" t="s">
        <v>1</v>
      </c>
      <c r="F16" s="7" t="s">
        <v>27</v>
      </c>
      <c r="G16" s="51" t="s">
        <v>8</v>
      </c>
      <c r="H16" s="7" t="s">
        <v>19</v>
      </c>
    </row>
    <row r="17" spans="1:8" ht="15" customHeight="1">
      <c r="A17" s="53" t="s">
        <v>104</v>
      </c>
      <c r="B17" s="11" t="s">
        <v>70</v>
      </c>
      <c r="C17" s="7">
        <v>117</v>
      </c>
      <c r="D17" s="7">
        <v>1</v>
      </c>
      <c r="E17" s="9">
        <v>0.00017361111111111112</v>
      </c>
      <c r="F17" s="8">
        <v>0.011319444444444444</v>
      </c>
      <c r="G17" s="8">
        <f aca="true" t="shared" si="0" ref="G17:G39">F17-E17</f>
        <v>0.011145833333333334</v>
      </c>
      <c r="H17" s="5">
        <f>IF(G17&lt;=0,"",RANK(G17,$G$17:$G$40,1))</f>
        <v>20</v>
      </c>
    </row>
    <row r="18" spans="1:8" ht="15" customHeight="1">
      <c r="A18" s="53" t="s">
        <v>72</v>
      </c>
      <c r="B18" s="11" t="s">
        <v>79</v>
      </c>
      <c r="C18" s="7">
        <v>121</v>
      </c>
      <c r="D18" s="7">
        <f>D17+1</f>
        <v>2</v>
      </c>
      <c r="E18" s="9">
        <v>0.00034722222222222224</v>
      </c>
      <c r="F18" s="8">
        <v>0.006423611111111112</v>
      </c>
      <c r="G18" s="8">
        <f t="shared" si="0"/>
        <v>0.00607638888888889</v>
      </c>
      <c r="H18" s="5">
        <f aca="true" t="shared" si="1" ref="H18:H40">IF(G18&lt;=0,"",RANK(G18,$G$17:$G$40,1))</f>
        <v>1</v>
      </c>
    </row>
    <row r="19" spans="1:8" ht="15" customHeight="1">
      <c r="A19" s="54" t="s">
        <v>278</v>
      </c>
      <c r="B19" s="11" t="s">
        <v>78</v>
      </c>
      <c r="C19" s="7">
        <v>125</v>
      </c>
      <c r="D19" s="7">
        <f aca="true" t="shared" si="2" ref="D19:D40">D18+1</f>
        <v>3</v>
      </c>
      <c r="E19" s="9">
        <v>0.0005208333333333333</v>
      </c>
      <c r="F19" s="8">
        <v>0.008275462962962962</v>
      </c>
      <c r="G19" s="8">
        <f t="shared" si="0"/>
        <v>0.007754629629629629</v>
      </c>
      <c r="H19" s="5">
        <f t="shared" si="1"/>
        <v>5</v>
      </c>
    </row>
    <row r="20" spans="1:8" ht="15" customHeight="1">
      <c r="A20" s="54" t="s">
        <v>279</v>
      </c>
      <c r="B20" s="11" t="s">
        <v>70</v>
      </c>
      <c r="C20" s="7">
        <v>126</v>
      </c>
      <c r="D20" s="7">
        <f t="shared" si="2"/>
        <v>4</v>
      </c>
      <c r="E20" s="9">
        <v>0.0006944444444444445</v>
      </c>
      <c r="F20" s="8">
        <v>0.0072106481481481475</v>
      </c>
      <c r="G20" s="8">
        <f t="shared" si="0"/>
        <v>0.006516203703703703</v>
      </c>
      <c r="H20" s="5">
        <f t="shared" si="1"/>
        <v>2</v>
      </c>
    </row>
    <row r="21" spans="1:8" ht="15" customHeight="1">
      <c r="A21" s="54" t="s">
        <v>294</v>
      </c>
      <c r="B21" s="12" t="s">
        <v>73</v>
      </c>
      <c r="C21" s="5">
        <v>127</v>
      </c>
      <c r="D21" s="7">
        <f t="shared" si="2"/>
        <v>5</v>
      </c>
      <c r="E21" s="9">
        <v>0.0008680555555555555</v>
      </c>
      <c r="F21" s="8">
        <v>0.009456018518518518</v>
      </c>
      <c r="G21" s="8">
        <f t="shared" si="0"/>
        <v>0.008587962962962962</v>
      </c>
      <c r="H21" s="5">
        <f t="shared" si="1"/>
        <v>10</v>
      </c>
    </row>
    <row r="22" spans="1:8" ht="15" customHeight="1">
      <c r="A22" s="54" t="s">
        <v>311</v>
      </c>
      <c r="B22" s="12" t="s">
        <v>127</v>
      </c>
      <c r="C22" s="5">
        <v>135</v>
      </c>
      <c r="D22" s="7">
        <f t="shared" si="2"/>
        <v>6</v>
      </c>
      <c r="E22" s="9">
        <v>0.0010416666666666667</v>
      </c>
      <c r="F22" s="8">
        <v>0.008472222222222221</v>
      </c>
      <c r="G22" s="8">
        <f t="shared" si="0"/>
        <v>0.007430555555555555</v>
      </c>
      <c r="H22" s="5">
        <f t="shared" si="1"/>
        <v>3</v>
      </c>
    </row>
    <row r="23" spans="1:8" ht="15" customHeight="1">
      <c r="A23" s="53" t="s">
        <v>105</v>
      </c>
      <c r="B23" s="11" t="s">
        <v>70</v>
      </c>
      <c r="C23" s="7">
        <v>117</v>
      </c>
      <c r="D23" s="7">
        <f t="shared" si="2"/>
        <v>7</v>
      </c>
      <c r="E23" s="9">
        <v>0.0012152777777777778</v>
      </c>
      <c r="F23" s="8">
        <v>0.012465277777777777</v>
      </c>
      <c r="G23" s="8">
        <f t="shared" si="0"/>
        <v>0.01125</v>
      </c>
      <c r="H23" s="5">
        <f t="shared" si="1"/>
        <v>21</v>
      </c>
    </row>
    <row r="24" spans="1:8" ht="15" customHeight="1">
      <c r="A24" s="53" t="s">
        <v>74</v>
      </c>
      <c r="B24" s="12" t="s">
        <v>70</v>
      </c>
      <c r="C24" s="7">
        <v>121</v>
      </c>
      <c r="D24" s="7">
        <f t="shared" si="2"/>
        <v>8</v>
      </c>
      <c r="E24" s="9">
        <v>0.001388888888888889</v>
      </c>
      <c r="F24" s="8">
        <v>0.009467592592592592</v>
      </c>
      <c r="G24" s="8">
        <f t="shared" si="0"/>
        <v>0.008078703703703703</v>
      </c>
      <c r="H24" s="5">
        <f t="shared" si="1"/>
        <v>7</v>
      </c>
    </row>
    <row r="25" spans="1:8" ht="15" customHeight="1">
      <c r="A25" s="53" t="s">
        <v>91</v>
      </c>
      <c r="B25" s="11" t="s">
        <v>78</v>
      </c>
      <c r="C25" s="7">
        <v>125</v>
      </c>
      <c r="D25" s="7">
        <f t="shared" si="2"/>
        <v>9</v>
      </c>
      <c r="E25" s="9">
        <v>0.0015624999999999999</v>
      </c>
      <c r="F25" s="8">
        <v>0.009479166666666667</v>
      </c>
      <c r="G25" s="8">
        <f t="shared" si="0"/>
        <v>0.007916666666666667</v>
      </c>
      <c r="H25" s="5">
        <f t="shared" si="1"/>
        <v>6</v>
      </c>
    </row>
    <row r="26" spans="1:8" ht="15" customHeight="1">
      <c r="A26" s="54" t="s">
        <v>281</v>
      </c>
      <c r="B26" s="11" t="s">
        <v>70</v>
      </c>
      <c r="C26" s="7">
        <v>126</v>
      </c>
      <c r="D26" s="7">
        <f t="shared" si="2"/>
        <v>10</v>
      </c>
      <c r="E26" s="9">
        <v>0.001736111111111111</v>
      </c>
      <c r="F26" s="8">
        <v>0.011921296296296298</v>
      </c>
      <c r="G26" s="8">
        <f t="shared" si="0"/>
        <v>0.010185185185185186</v>
      </c>
      <c r="H26" s="5">
        <f t="shared" si="1"/>
        <v>18</v>
      </c>
    </row>
    <row r="27" spans="1:8" ht="15" customHeight="1">
      <c r="A27" s="54" t="s">
        <v>124</v>
      </c>
      <c r="B27" s="11" t="s">
        <v>78</v>
      </c>
      <c r="C27" s="5">
        <v>127</v>
      </c>
      <c r="D27" s="7">
        <f t="shared" si="2"/>
        <v>11</v>
      </c>
      <c r="E27" s="9">
        <v>0.0019097222222222222</v>
      </c>
      <c r="F27" s="8">
        <v>0.01</v>
      </c>
      <c r="G27" s="8">
        <f t="shared" si="0"/>
        <v>0.008090277777777778</v>
      </c>
      <c r="H27" s="5">
        <f t="shared" si="1"/>
        <v>8</v>
      </c>
    </row>
    <row r="28" spans="1:8" ht="15" customHeight="1">
      <c r="A28" s="54" t="s">
        <v>312</v>
      </c>
      <c r="B28" s="11" t="s">
        <v>79</v>
      </c>
      <c r="C28" s="5">
        <v>135</v>
      </c>
      <c r="D28" s="7">
        <f t="shared" si="2"/>
        <v>12</v>
      </c>
      <c r="E28" s="9">
        <v>0.0020833333333333333</v>
      </c>
      <c r="F28" s="8">
        <v>0.010671296296296297</v>
      </c>
      <c r="G28" s="8">
        <f t="shared" si="0"/>
        <v>0.008587962962962964</v>
      </c>
      <c r="H28" s="5">
        <f t="shared" si="1"/>
        <v>11</v>
      </c>
    </row>
    <row r="29" spans="1:8" ht="15" customHeight="1">
      <c r="A29" s="53" t="s">
        <v>213</v>
      </c>
      <c r="B29" s="11" t="s">
        <v>79</v>
      </c>
      <c r="C29" s="7">
        <v>117</v>
      </c>
      <c r="D29" s="7">
        <f t="shared" si="2"/>
        <v>13</v>
      </c>
      <c r="E29" s="9">
        <v>0.0022569444444444447</v>
      </c>
      <c r="F29" s="8">
        <v>0.01480324074074074</v>
      </c>
      <c r="G29" s="8">
        <f t="shared" si="0"/>
        <v>0.012546296296296295</v>
      </c>
      <c r="H29" s="5">
        <f t="shared" si="1"/>
        <v>22</v>
      </c>
    </row>
    <row r="30" spans="1:8" ht="15" customHeight="1">
      <c r="A30" s="53" t="s">
        <v>242</v>
      </c>
      <c r="B30" s="55" t="s">
        <v>127</v>
      </c>
      <c r="C30" s="7">
        <v>121</v>
      </c>
      <c r="D30" s="7">
        <f t="shared" si="2"/>
        <v>14</v>
      </c>
      <c r="E30" s="9">
        <v>0.0024305555555555556</v>
      </c>
      <c r="F30" s="8">
        <v>0.011249999999999998</v>
      </c>
      <c r="G30" s="8">
        <f t="shared" si="0"/>
        <v>0.008819444444444442</v>
      </c>
      <c r="H30" s="5">
        <f t="shared" si="1"/>
        <v>13</v>
      </c>
    </row>
    <row r="31" spans="1:8" ht="15" customHeight="1">
      <c r="A31" s="53" t="s">
        <v>260</v>
      </c>
      <c r="B31" s="12" t="s">
        <v>70</v>
      </c>
      <c r="C31" s="7">
        <v>125</v>
      </c>
      <c r="D31" s="7">
        <f t="shared" si="2"/>
        <v>15</v>
      </c>
      <c r="E31" s="9">
        <v>0.0026041666666666665</v>
      </c>
      <c r="F31" s="8">
        <v>0.010092592592592592</v>
      </c>
      <c r="G31" s="8">
        <f t="shared" si="0"/>
        <v>0.007488425925925926</v>
      </c>
      <c r="H31" s="5">
        <f t="shared" si="1"/>
        <v>4</v>
      </c>
    </row>
    <row r="32" spans="1:8" ht="15" customHeight="1">
      <c r="A32" s="54" t="s">
        <v>280</v>
      </c>
      <c r="B32" s="12" t="s">
        <v>70</v>
      </c>
      <c r="C32" s="7">
        <v>126</v>
      </c>
      <c r="D32" s="7">
        <f t="shared" si="2"/>
        <v>16</v>
      </c>
      <c r="E32" s="9">
        <v>0.002777777777777778</v>
      </c>
      <c r="F32" s="8">
        <v>0.01238425925925926</v>
      </c>
      <c r="G32" s="8">
        <f t="shared" si="0"/>
        <v>0.009606481481481481</v>
      </c>
      <c r="H32" s="5">
        <f t="shared" si="1"/>
        <v>17</v>
      </c>
    </row>
    <row r="33" spans="1:8" ht="15" customHeight="1">
      <c r="A33" s="54" t="s">
        <v>295</v>
      </c>
      <c r="B33" s="11" t="s">
        <v>78</v>
      </c>
      <c r="C33" s="7">
        <v>127</v>
      </c>
      <c r="D33" s="7">
        <f t="shared" si="2"/>
        <v>17</v>
      </c>
      <c r="E33" s="9">
        <v>0.002951388888888889</v>
      </c>
      <c r="F33" s="8">
        <v>0.011967592592592592</v>
      </c>
      <c r="G33" s="8">
        <f t="shared" si="0"/>
        <v>0.009016203703703703</v>
      </c>
      <c r="H33" s="5">
        <f t="shared" si="1"/>
        <v>15</v>
      </c>
    </row>
    <row r="34" spans="1:8" ht="15" customHeight="1">
      <c r="A34" s="54" t="s">
        <v>313</v>
      </c>
      <c r="B34" s="11" t="s">
        <v>76</v>
      </c>
      <c r="C34" s="5">
        <v>135</v>
      </c>
      <c r="D34" s="7">
        <f t="shared" si="2"/>
        <v>18</v>
      </c>
      <c r="E34" s="9">
        <v>0.0031249999999999997</v>
      </c>
      <c r="F34" s="8">
        <v>0.012199074074074072</v>
      </c>
      <c r="G34" s="8">
        <f t="shared" si="0"/>
        <v>0.009074074074074073</v>
      </c>
      <c r="H34" s="5">
        <f t="shared" si="1"/>
        <v>16</v>
      </c>
    </row>
    <row r="35" spans="1:8" ht="15" customHeight="1">
      <c r="A35" s="53" t="s">
        <v>214</v>
      </c>
      <c r="B35" s="11" t="s">
        <v>70</v>
      </c>
      <c r="C35" s="7">
        <v>117</v>
      </c>
      <c r="D35" s="7">
        <f t="shared" si="2"/>
        <v>19</v>
      </c>
      <c r="E35" s="9">
        <v>0.003298611111111111</v>
      </c>
      <c r="F35" s="8">
        <v>0.01400462962962963</v>
      </c>
      <c r="G35" s="8">
        <f t="shared" si="0"/>
        <v>0.01070601851851852</v>
      </c>
      <c r="H35" s="5">
        <f t="shared" si="1"/>
        <v>19</v>
      </c>
    </row>
    <row r="36" spans="1:8" ht="15" customHeight="1">
      <c r="A36" s="53" t="s">
        <v>243</v>
      </c>
      <c r="B36" s="11" t="s">
        <v>70</v>
      </c>
      <c r="C36" s="5">
        <v>121</v>
      </c>
      <c r="D36" s="7">
        <f t="shared" si="2"/>
        <v>20</v>
      </c>
      <c r="E36" s="9">
        <v>0.003472222222222222</v>
      </c>
      <c r="F36" s="8">
        <v>0.012418981481481482</v>
      </c>
      <c r="G36" s="8">
        <f t="shared" si="0"/>
        <v>0.00894675925925926</v>
      </c>
      <c r="H36" s="5">
        <f t="shared" si="1"/>
        <v>14</v>
      </c>
    </row>
    <row r="37" spans="1:8" ht="15" customHeight="1">
      <c r="A37" s="53" t="s">
        <v>261</v>
      </c>
      <c r="B37" s="11" t="s">
        <v>70</v>
      </c>
      <c r="C37" s="7">
        <v>125</v>
      </c>
      <c r="D37" s="7">
        <f t="shared" si="2"/>
        <v>21</v>
      </c>
      <c r="E37" s="9">
        <v>0.003645833333333333</v>
      </c>
      <c r="F37" s="8">
        <v>0.012337962962962962</v>
      </c>
      <c r="G37" s="8">
        <f t="shared" si="0"/>
        <v>0.00869212962962963</v>
      </c>
      <c r="H37" s="5">
        <f t="shared" si="1"/>
        <v>12</v>
      </c>
    </row>
    <row r="38" spans="1:8" ht="15" customHeight="1">
      <c r="A38" s="91" t="s">
        <v>114</v>
      </c>
      <c r="B38" s="92" t="s">
        <v>79</v>
      </c>
      <c r="C38" s="36">
        <v>126</v>
      </c>
      <c r="D38" s="36">
        <f t="shared" si="2"/>
        <v>22</v>
      </c>
      <c r="E38" s="37">
        <v>0.0038194444444444443</v>
      </c>
      <c r="F38" s="35"/>
      <c r="G38" s="35">
        <v>0.01324074074074074</v>
      </c>
      <c r="H38" s="39">
        <f t="shared" si="1"/>
        <v>23</v>
      </c>
    </row>
    <row r="39" spans="1:8" ht="15" customHeight="1">
      <c r="A39" s="54" t="s">
        <v>228</v>
      </c>
      <c r="B39" s="11" t="s">
        <v>78</v>
      </c>
      <c r="C39" s="5">
        <v>127</v>
      </c>
      <c r="D39" s="7">
        <f t="shared" si="2"/>
        <v>23</v>
      </c>
      <c r="E39" s="10">
        <v>0.003993055555555556</v>
      </c>
      <c r="F39" s="8">
        <v>0.012152777777777778</v>
      </c>
      <c r="G39" s="8">
        <f t="shared" si="0"/>
        <v>0.008159722222222221</v>
      </c>
      <c r="H39" s="5">
        <f t="shared" si="1"/>
        <v>9</v>
      </c>
    </row>
    <row r="40" spans="1:8" ht="15" customHeight="1">
      <c r="A40" s="91" t="s">
        <v>314</v>
      </c>
      <c r="B40" s="92" t="s">
        <v>76</v>
      </c>
      <c r="C40" s="36">
        <v>135</v>
      </c>
      <c r="D40" s="36">
        <f t="shared" si="2"/>
        <v>24</v>
      </c>
      <c r="E40" s="38">
        <v>0.004166666666666667</v>
      </c>
      <c r="F40" s="35"/>
      <c r="G40" s="35">
        <v>0.01324074074074074</v>
      </c>
      <c r="H40" s="39">
        <f t="shared" si="1"/>
        <v>23</v>
      </c>
    </row>
    <row r="41" spans="1:8" ht="15" customHeight="1">
      <c r="A41" s="56"/>
      <c r="B41" s="57"/>
      <c r="C41" s="57"/>
      <c r="D41" s="58"/>
      <c r="E41" s="128" t="s">
        <v>4</v>
      </c>
      <c r="F41" s="130" t="s">
        <v>30</v>
      </c>
      <c r="G41" s="131"/>
      <c r="H41" s="125" t="s">
        <v>28</v>
      </c>
    </row>
    <row r="42" spans="1:8" ht="15" customHeight="1">
      <c r="A42" s="59"/>
      <c r="B42" s="60"/>
      <c r="C42" s="60"/>
      <c r="D42" s="61"/>
      <c r="E42" s="129"/>
      <c r="F42" s="62" t="s">
        <v>29</v>
      </c>
      <c r="G42" s="62" t="s">
        <v>31</v>
      </c>
      <c r="H42" s="126"/>
    </row>
    <row r="43" spans="1:8" ht="15" customHeight="1">
      <c r="A43" s="122" t="s">
        <v>33</v>
      </c>
      <c r="B43" s="123"/>
      <c r="C43" s="123"/>
      <c r="D43" s="124"/>
      <c r="E43" s="11">
        <v>117</v>
      </c>
      <c r="F43" s="6">
        <f aca="true" t="shared" si="3" ref="F43:F48">SUM(G17,G23,G29,G35)</f>
        <v>0.045648148148148146</v>
      </c>
      <c r="G43" s="6">
        <f aca="true" t="shared" si="4" ref="G43:G48">F43-MAX(G17,G23,G29,G35)</f>
        <v>0.033101851851851855</v>
      </c>
      <c r="H43" s="7">
        <f aca="true" t="shared" si="5" ref="H43:H48">IF(G43&lt;=0,"",RANK(G43,$G$43:$G$48,1))</f>
        <v>6</v>
      </c>
    </row>
    <row r="44" spans="1:8" ht="15" customHeight="1">
      <c r="A44" s="122" t="s">
        <v>38</v>
      </c>
      <c r="B44" s="123"/>
      <c r="C44" s="123"/>
      <c r="D44" s="124"/>
      <c r="E44" s="12">
        <v>121</v>
      </c>
      <c r="F44" s="6">
        <f t="shared" si="3"/>
        <v>0.031921296296296295</v>
      </c>
      <c r="G44" s="6">
        <f t="shared" si="4"/>
        <v>0.022974537037037036</v>
      </c>
      <c r="H44" s="7">
        <f t="shared" si="5"/>
        <v>1</v>
      </c>
    </row>
    <row r="45" spans="1:8" ht="15" customHeight="1">
      <c r="A45" s="122" t="s">
        <v>52</v>
      </c>
      <c r="B45" s="123"/>
      <c r="C45" s="123"/>
      <c r="D45" s="124"/>
      <c r="E45" s="12">
        <v>125</v>
      </c>
      <c r="F45" s="6">
        <f t="shared" si="3"/>
        <v>0.03185185185185185</v>
      </c>
      <c r="G45" s="6">
        <f t="shared" si="4"/>
        <v>0.023159722222222224</v>
      </c>
      <c r="H45" s="7">
        <f t="shared" si="5"/>
        <v>2</v>
      </c>
    </row>
    <row r="46" spans="1:8" ht="15" customHeight="1">
      <c r="A46" s="59"/>
      <c r="B46" s="60"/>
      <c r="C46" s="60"/>
      <c r="D46" s="61"/>
      <c r="E46" s="12">
        <v>126</v>
      </c>
      <c r="F46" s="6">
        <f t="shared" si="3"/>
        <v>0.03954861111111111</v>
      </c>
      <c r="G46" s="6">
        <f t="shared" si="4"/>
        <v>0.02630787037037037</v>
      </c>
      <c r="H46" s="7">
        <f t="shared" si="5"/>
        <v>5</v>
      </c>
    </row>
    <row r="47" spans="1:8" ht="15" customHeight="1">
      <c r="A47" s="59"/>
      <c r="B47" s="60"/>
      <c r="C47" s="60"/>
      <c r="D47" s="61"/>
      <c r="E47" s="12">
        <v>127</v>
      </c>
      <c r="F47" s="6">
        <f t="shared" si="3"/>
        <v>0.033854166666666664</v>
      </c>
      <c r="G47" s="6">
        <f t="shared" si="4"/>
        <v>0.02483796296296296</v>
      </c>
      <c r="H47" s="7">
        <f t="shared" si="5"/>
        <v>3</v>
      </c>
    </row>
    <row r="48" spans="1:8" ht="15" customHeight="1">
      <c r="A48" s="65"/>
      <c r="B48" s="66"/>
      <c r="C48" s="66"/>
      <c r="D48" s="67"/>
      <c r="E48" s="12">
        <v>135</v>
      </c>
      <c r="F48" s="6">
        <f t="shared" si="3"/>
        <v>0.03833333333333333</v>
      </c>
      <c r="G48" s="6">
        <f t="shared" si="4"/>
        <v>0.02509259259259259</v>
      </c>
      <c r="H48" s="7">
        <f t="shared" si="5"/>
        <v>4</v>
      </c>
    </row>
    <row r="49" ht="15" customHeight="1"/>
    <row r="50" ht="15" customHeight="1">
      <c r="A50" s="26" t="s">
        <v>41</v>
      </c>
    </row>
    <row r="51" ht="15" customHeight="1"/>
    <row r="52" ht="15" customHeight="1">
      <c r="A52" s="26" t="s">
        <v>42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8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conditionalFormatting sqref="H17:H40">
    <cfRule type="cellIs" priority="7" dxfId="57" operator="lessThan" stopIfTrue="1">
      <formula>4</formula>
    </cfRule>
  </conditionalFormatting>
  <conditionalFormatting sqref="H43:H48">
    <cfRule type="cellIs" priority="6" dxfId="57" operator="lessThan" stopIfTrue="1">
      <formula>4</formula>
    </cfRule>
  </conditionalFormatting>
  <conditionalFormatting sqref="H17:H40">
    <cfRule type="cellIs" priority="5" dxfId="57" operator="lessThan" stopIfTrue="1">
      <formula>4</formula>
    </cfRule>
  </conditionalFormatting>
  <conditionalFormatting sqref="H43:H48">
    <cfRule type="cellIs" priority="4" dxfId="57" operator="lessThan" stopIfTrue="1">
      <formula>4</formula>
    </cfRule>
  </conditionalFormatting>
  <conditionalFormatting sqref="H17:H40">
    <cfRule type="cellIs" priority="3" dxfId="57" operator="lessThan" stopIfTrue="1">
      <formula>4</formula>
    </cfRule>
  </conditionalFormatting>
  <conditionalFormatting sqref="H17:H40">
    <cfRule type="cellIs" priority="2" dxfId="57" operator="lessThan" stopIfTrue="1">
      <formula>4</formula>
    </cfRule>
  </conditionalFormatting>
  <conditionalFormatting sqref="H43:H48">
    <cfRule type="cellIs" priority="1" dxfId="57" operator="lessThan" stopIfTrue="1">
      <formula>4</formula>
    </cfRule>
  </conditionalFormatting>
  <printOptions/>
  <pageMargins left="0.5208333333333334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zoomScale="160" zoomScaleNormal="160" workbookViewId="0" topLeftCell="A17">
      <selection activeCell="A33" sqref="A33"/>
    </sheetView>
  </sheetViews>
  <sheetFormatPr defaultColWidth="10.00390625" defaultRowHeight="14.25"/>
  <cols>
    <col min="1" max="1" width="19.25390625" style="26" customWidth="1"/>
    <col min="2" max="2" width="7.75390625" style="26" customWidth="1"/>
    <col min="3" max="3" width="8.375" style="26" customWidth="1"/>
    <col min="4" max="4" width="10.00390625" style="26" customWidth="1"/>
    <col min="5" max="5" width="10.00390625" style="46" customWidth="1"/>
    <col min="6" max="7" width="10.00390625" style="26" customWidth="1"/>
    <col min="8" max="8" width="10.50390625" style="26" customWidth="1"/>
    <col min="9" max="16384" width="10.00390625" style="26" customWidth="1"/>
  </cols>
  <sheetData>
    <row r="1" spans="1:10" ht="15" customHeight="1">
      <c r="A1" s="117" t="s">
        <v>197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 customHeight="1">
      <c r="A2" s="118" t="s">
        <v>191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 customHeight="1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</row>
    <row r="4" ht="15" customHeight="1"/>
    <row r="5" spans="2:10" ht="15" customHeight="1">
      <c r="B5" s="26" t="s">
        <v>163</v>
      </c>
      <c r="C5" s="118" t="s">
        <v>162</v>
      </c>
      <c r="D5" s="118"/>
      <c r="E5" s="118"/>
      <c r="F5" s="118"/>
      <c r="J5" s="46"/>
    </row>
    <row r="6" spans="1:10" ht="15" customHeight="1">
      <c r="A6" s="118" t="s">
        <v>159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 customHeight="1">
      <c r="A7" s="25"/>
      <c r="B7" s="25"/>
      <c r="C7" s="25"/>
      <c r="D7" s="25"/>
      <c r="E7" s="47"/>
      <c r="F7" s="25"/>
      <c r="G7" s="25"/>
      <c r="H7" s="25"/>
      <c r="I7" s="25"/>
      <c r="J7" s="25"/>
    </row>
    <row r="8" spans="1:10" ht="15" customHeight="1">
      <c r="A8" s="127" t="s">
        <v>153</v>
      </c>
      <c r="B8" s="127"/>
      <c r="C8" s="25"/>
      <c r="D8" s="25"/>
      <c r="E8" s="47"/>
      <c r="F8" s="121" t="s">
        <v>336</v>
      </c>
      <c r="G8" s="121"/>
      <c r="H8" s="121"/>
      <c r="I8" s="25"/>
      <c r="J8" s="25"/>
    </row>
    <row r="9" spans="1:10" ht="15" customHeight="1">
      <c r="A9" s="127" t="s">
        <v>154</v>
      </c>
      <c r="B9" s="127"/>
      <c r="C9" s="25"/>
      <c r="D9" s="25"/>
      <c r="E9" s="47"/>
      <c r="F9" s="127" t="s">
        <v>184</v>
      </c>
      <c r="G9" s="127"/>
      <c r="H9" s="127"/>
      <c r="I9" s="25"/>
      <c r="J9" s="25"/>
    </row>
    <row r="10" spans="1:10" ht="15" customHeight="1">
      <c r="A10" s="127" t="s">
        <v>155</v>
      </c>
      <c r="B10" s="127"/>
      <c r="C10" s="25"/>
      <c r="D10" s="25"/>
      <c r="E10" s="47"/>
      <c r="F10" s="121" t="s">
        <v>337</v>
      </c>
      <c r="G10" s="121"/>
      <c r="H10" s="25"/>
      <c r="I10" s="25"/>
      <c r="J10" s="25"/>
    </row>
    <row r="11" spans="1:10" ht="15" customHeight="1">
      <c r="A11" s="127" t="s">
        <v>156</v>
      </c>
      <c r="B11" s="127"/>
      <c r="C11" s="25"/>
      <c r="D11" s="25"/>
      <c r="E11" s="47"/>
      <c r="F11" s="121" t="s">
        <v>335</v>
      </c>
      <c r="G11" s="121"/>
      <c r="H11" s="121"/>
      <c r="I11" s="25"/>
      <c r="J11" s="25"/>
    </row>
    <row r="12" spans="1:10" ht="15" customHeight="1">
      <c r="A12" s="127" t="s">
        <v>157</v>
      </c>
      <c r="B12" s="127"/>
      <c r="C12" s="25"/>
      <c r="D12" s="25"/>
      <c r="E12" s="47"/>
      <c r="F12" s="25"/>
      <c r="G12" s="25" t="s">
        <v>331</v>
      </c>
      <c r="H12" s="25"/>
      <c r="I12" s="25"/>
      <c r="J12" s="25"/>
    </row>
    <row r="13" spans="1:10" ht="15" customHeight="1">
      <c r="A13" s="48"/>
      <c r="B13" s="25"/>
      <c r="C13" s="25"/>
      <c r="D13" s="25"/>
      <c r="E13" s="47"/>
      <c r="F13" s="25"/>
      <c r="G13" s="25"/>
      <c r="H13" s="25"/>
      <c r="I13" s="25"/>
      <c r="J13" s="25"/>
    </row>
    <row r="14" spans="1:10" ht="15" customHeight="1">
      <c r="A14" s="25"/>
      <c r="B14" s="25"/>
      <c r="C14" s="25"/>
      <c r="D14" s="25" t="s">
        <v>187</v>
      </c>
      <c r="E14" s="47"/>
      <c r="F14" s="25"/>
      <c r="G14" s="25"/>
      <c r="H14" s="25"/>
      <c r="I14" s="25"/>
      <c r="J14" s="25"/>
    </row>
    <row r="15" spans="1:8" ht="15" customHeight="1">
      <c r="A15" s="119" t="s">
        <v>0</v>
      </c>
      <c r="B15" s="119" t="s">
        <v>5</v>
      </c>
      <c r="C15" s="119" t="s">
        <v>4</v>
      </c>
      <c r="D15" s="49" t="s">
        <v>6</v>
      </c>
      <c r="E15" s="49" t="s">
        <v>7</v>
      </c>
      <c r="F15" s="49" t="s">
        <v>7</v>
      </c>
      <c r="G15" s="50" t="s">
        <v>2</v>
      </c>
      <c r="H15" s="49" t="s">
        <v>21</v>
      </c>
    </row>
    <row r="16" spans="1:8" ht="15" customHeight="1">
      <c r="A16" s="120"/>
      <c r="B16" s="120"/>
      <c r="C16" s="120"/>
      <c r="D16" s="7" t="s">
        <v>3</v>
      </c>
      <c r="E16" s="7" t="s">
        <v>1</v>
      </c>
      <c r="F16" s="7" t="s">
        <v>27</v>
      </c>
      <c r="G16" s="51" t="s">
        <v>8</v>
      </c>
      <c r="H16" s="7" t="s">
        <v>19</v>
      </c>
    </row>
    <row r="17" spans="1:8" ht="15" customHeight="1">
      <c r="A17" s="53" t="s">
        <v>215</v>
      </c>
      <c r="B17" s="11" t="s">
        <v>73</v>
      </c>
      <c r="C17" s="7">
        <v>117</v>
      </c>
      <c r="D17" s="7">
        <v>25</v>
      </c>
      <c r="E17" s="9">
        <v>0.004340277777777778</v>
      </c>
      <c r="F17" s="8">
        <v>0.011296296296296296</v>
      </c>
      <c r="G17" s="8">
        <f aca="true" t="shared" si="0" ref="G17:G40">F17-E17</f>
        <v>0.006956018518518518</v>
      </c>
      <c r="H17" s="5">
        <f>IF(G17&lt;=0,"",RANK(G17,$G$17:$G$40,1))</f>
        <v>4</v>
      </c>
    </row>
    <row r="18" spans="1:8" ht="15" customHeight="1">
      <c r="A18" s="53" t="s">
        <v>77</v>
      </c>
      <c r="B18" s="11" t="s">
        <v>70</v>
      </c>
      <c r="C18" s="7">
        <v>121</v>
      </c>
      <c r="D18" s="7">
        <f>D17+1</f>
        <v>26</v>
      </c>
      <c r="E18" s="9">
        <v>0.004513888888888889</v>
      </c>
      <c r="F18" s="8">
        <v>0.014409722222222221</v>
      </c>
      <c r="G18" s="8">
        <f t="shared" si="0"/>
        <v>0.009895833333333333</v>
      </c>
      <c r="H18" s="5">
        <f aca="true" t="shared" si="1" ref="H18:H40">IF(G18&lt;=0,"",RANK(G18,$G$17:$G$40,1))</f>
        <v>14</v>
      </c>
    </row>
    <row r="19" spans="1:8" ht="15" customHeight="1">
      <c r="A19" s="53" t="s">
        <v>93</v>
      </c>
      <c r="B19" s="11" t="s">
        <v>73</v>
      </c>
      <c r="C19" s="7">
        <v>125</v>
      </c>
      <c r="D19" s="7">
        <f aca="true" t="shared" si="2" ref="D19:D40">D18+1</f>
        <v>27</v>
      </c>
      <c r="E19" s="9">
        <v>0.0046875</v>
      </c>
      <c r="F19" s="8">
        <v>0.009953703703703704</v>
      </c>
      <c r="G19" s="8">
        <f t="shared" si="0"/>
        <v>0.005266203703703704</v>
      </c>
      <c r="H19" s="5">
        <f t="shared" si="1"/>
        <v>1</v>
      </c>
    </row>
    <row r="20" spans="1:8" ht="15" customHeight="1">
      <c r="A20" s="53" t="s">
        <v>110</v>
      </c>
      <c r="B20" s="11" t="s">
        <v>78</v>
      </c>
      <c r="C20" s="7">
        <v>126</v>
      </c>
      <c r="D20" s="7">
        <f t="shared" si="2"/>
        <v>28</v>
      </c>
      <c r="E20" s="9">
        <v>0.004861111111111111</v>
      </c>
      <c r="F20" s="8">
        <v>0.015127314814814816</v>
      </c>
      <c r="G20" s="8">
        <f t="shared" si="0"/>
        <v>0.010266203703703704</v>
      </c>
      <c r="H20" s="5">
        <f t="shared" si="1"/>
        <v>18</v>
      </c>
    </row>
    <row r="21" spans="1:8" ht="15" customHeight="1">
      <c r="A21" s="54" t="s">
        <v>296</v>
      </c>
      <c r="B21" s="12" t="s">
        <v>78</v>
      </c>
      <c r="C21" s="5">
        <v>127</v>
      </c>
      <c r="D21" s="7">
        <f t="shared" si="2"/>
        <v>29</v>
      </c>
      <c r="E21" s="9">
        <v>0.0050347222222222225</v>
      </c>
      <c r="F21" s="8">
        <v>0.013773148148148147</v>
      </c>
      <c r="G21" s="8">
        <f t="shared" si="0"/>
        <v>0.008738425925925924</v>
      </c>
      <c r="H21" s="5">
        <f t="shared" si="1"/>
        <v>9</v>
      </c>
    </row>
    <row r="22" spans="1:8" ht="15" customHeight="1">
      <c r="A22" s="54" t="s">
        <v>138</v>
      </c>
      <c r="B22" s="12" t="s">
        <v>127</v>
      </c>
      <c r="C22" s="5">
        <v>135</v>
      </c>
      <c r="D22" s="7">
        <f t="shared" si="2"/>
        <v>30</v>
      </c>
      <c r="E22" s="9">
        <v>0.005208333333333333</v>
      </c>
      <c r="F22" s="8">
        <v>0.013310185185185187</v>
      </c>
      <c r="G22" s="8">
        <f t="shared" si="0"/>
        <v>0.008101851851851853</v>
      </c>
      <c r="H22" s="5">
        <f t="shared" si="1"/>
        <v>6</v>
      </c>
    </row>
    <row r="23" spans="1:8" ht="15" customHeight="1">
      <c r="A23" s="53" t="s">
        <v>216</v>
      </c>
      <c r="B23" s="12" t="s">
        <v>73</v>
      </c>
      <c r="C23" s="7">
        <v>117</v>
      </c>
      <c r="D23" s="7">
        <f t="shared" si="2"/>
        <v>31</v>
      </c>
      <c r="E23" s="9">
        <v>0.005381944444444445</v>
      </c>
      <c r="F23" s="8">
        <v>0.017685185185185182</v>
      </c>
      <c r="G23" s="8">
        <f t="shared" si="0"/>
        <v>0.012303240740740736</v>
      </c>
      <c r="H23" s="5">
        <f t="shared" si="1"/>
        <v>22</v>
      </c>
    </row>
    <row r="24" spans="1:8" ht="15" customHeight="1">
      <c r="A24" s="93" t="s">
        <v>245</v>
      </c>
      <c r="B24" s="12" t="s">
        <v>79</v>
      </c>
      <c r="C24" s="7">
        <v>121</v>
      </c>
      <c r="D24" s="7">
        <f t="shared" si="2"/>
        <v>32</v>
      </c>
      <c r="E24" s="9">
        <v>0.005555555555555556</v>
      </c>
      <c r="F24" s="8">
        <v>0.01525462962962963</v>
      </c>
      <c r="G24" s="8">
        <f t="shared" si="0"/>
        <v>0.009699074074074075</v>
      </c>
      <c r="H24" s="5">
        <f t="shared" si="1"/>
        <v>13</v>
      </c>
    </row>
    <row r="25" spans="1:8" ht="15" customHeight="1">
      <c r="A25" s="53" t="s">
        <v>95</v>
      </c>
      <c r="B25" s="11" t="s">
        <v>78</v>
      </c>
      <c r="C25" s="7">
        <v>125</v>
      </c>
      <c r="D25" s="7">
        <f t="shared" si="2"/>
        <v>33</v>
      </c>
      <c r="E25" s="9">
        <v>0.005729166666666667</v>
      </c>
      <c r="F25" s="8">
        <v>0.011863425925925925</v>
      </c>
      <c r="G25" s="8">
        <f t="shared" si="0"/>
        <v>0.006134259259259258</v>
      </c>
      <c r="H25" s="5">
        <f t="shared" si="1"/>
        <v>3</v>
      </c>
    </row>
    <row r="26" spans="1:8" ht="15" customHeight="1">
      <c r="A26" s="53" t="s">
        <v>282</v>
      </c>
      <c r="B26" s="11" t="s">
        <v>78</v>
      </c>
      <c r="C26" s="7">
        <v>126</v>
      </c>
      <c r="D26" s="7">
        <f t="shared" si="2"/>
        <v>34</v>
      </c>
      <c r="E26" s="9">
        <v>0.005902777777777778</v>
      </c>
      <c r="F26" s="8">
        <v>0.017187499999999998</v>
      </c>
      <c r="G26" s="8">
        <f t="shared" si="0"/>
        <v>0.01128472222222222</v>
      </c>
      <c r="H26" s="5">
        <f t="shared" si="1"/>
        <v>20</v>
      </c>
    </row>
    <row r="27" spans="1:8" ht="15" customHeight="1">
      <c r="A27" s="53" t="s">
        <v>126</v>
      </c>
      <c r="B27" s="11" t="s">
        <v>79</v>
      </c>
      <c r="C27" s="5">
        <v>127</v>
      </c>
      <c r="D27" s="7">
        <f t="shared" si="2"/>
        <v>35</v>
      </c>
      <c r="E27" s="9">
        <v>0.006076388888888889</v>
      </c>
      <c r="F27" s="8">
        <v>0.01628472222222222</v>
      </c>
      <c r="G27" s="8">
        <f t="shared" si="0"/>
        <v>0.010208333333333333</v>
      </c>
      <c r="H27" s="5">
        <f t="shared" si="1"/>
        <v>16</v>
      </c>
    </row>
    <row r="28" spans="1:8" ht="15" customHeight="1">
      <c r="A28" s="54" t="s">
        <v>315</v>
      </c>
      <c r="B28" s="11" t="s">
        <v>78</v>
      </c>
      <c r="C28" s="5">
        <v>135</v>
      </c>
      <c r="D28" s="7">
        <f t="shared" si="2"/>
        <v>36</v>
      </c>
      <c r="E28" s="9">
        <v>0.0062499999999999995</v>
      </c>
      <c r="F28" s="8">
        <v>0.015636574074074074</v>
      </c>
      <c r="G28" s="8">
        <f t="shared" si="0"/>
        <v>0.009386574074074075</v>
      </c>
      <c r="H28" s="5">
        <f t="shared" si="1"/>
        <v>10</v>
      </c>
    </row>
    <row r="29" spans="1:8" ht="15" customHeight="1">
      <c r="A29" s="91" t="s">
        <v>217</v>
      </c>
      <c r="B29" s="94" t="s">
        <v>78</v>
      </c>
      <c r="C29" s="36">
        <v>117</v>
      </c>
      <c r="D29" s="36">
        <f t="shared" si="2"/>
        <v>37</v>
      </c>
      <c r="E29" s="37">
        <v>0.006423611111111112</v>
      </c>
      <c r="F29" s="35"/>
      <c r="G29" s="35">
        <v>0.012997685185185183</v>
      </c>
      <c r="H29" s="39">
        <f t="shared" si="1"/>
        <v>23</v>
      </c>
    </row>
    <row r="30" spans="1:8" ht="15" customHeight="1">
      <c r="A30" s="53" t="s">
        <v>244</v>
      </c>
      <c r="B30" s="55" t="s">
        <v>79</v>
      </c>
      <c r="C30" s="7">
        <v>121</v>
      </c>
      <c r="D30" s="7">
        <f t="shared" si="2"/>
        <v>38</v>
      </c>
      <c r="E30" s="9">
        <v>0.006597222222222222</v>
      </c>
      <c r="F30" s="8">
        <v>0.01611111111111111</v>
      </c>
      <c r="G30" s="8">
        <f t="shared" si="0"/>
        <v>0.009513888888888888</v>
      </c>
      <c r="H30" s="5">
        <f t="shared" si="1"/>
        <v>12</v>
      </c>
    </row>
    <row r="31" spans="1:8" ht="15" customHeight="1">
      <c r="A31" s="53" t="s">
        <v>94</v>
      </c>
      <c r="B31" s="12" t="s">
        <v>78</v>
      </c>
      <c r="C31" s="7">
        <v>125</v>
      </c>
      <c r="D31" s="7">
        <f t="shared" si="2"/>
        <v>39</v>
      </c>
      <c r="E31" s="9">
        <v>0.0067708333333333336</v>
      </c>
      <c r="F31" s="8">
        <v>0.012152777777777778</v>
      </c>
      <c r="G31" s="8">
        <f t="shared" si="0"/>
        <v>0.005381944444444444</v>
      </c>
      <c r="H31" s="5">
        <f t="shared" si="1"/>
        <v>2</v>
      </c>
    </row>
    <row r="32" spans="1:8" ht="15" customHeight="1">
      <c r="A32" s="91" t="s">
        <v>283</v>
      </c>
      <c r="B32" s="95" t="s">
        <v>73</v>
      </c>
      <c r="C32" s="36">
        <v>126</v>
      </c>
      <c r="D32" s="36">
        <f t="shared" si="2"/>
        <v>40</v>
      </c>
      <c r="E32" s="37">
        <v>0.006944444444444444</v>
      </c>
      <c r="F32" s="35"/>
      <c r="G32" s="35">
        <v>0.012997685185185183</v>
      </c>
      <c r="H32" s="39">
        <f t="shared" si="1"/>
        <v>23</v>
      </c>
    </row>
    <row r="33" spans="1:8" ht="15" customHeight="1">
      <c r="A33" s="54" t="s">
        <v>125</v>
      </c>
      <c r="B33" s="11" t="s">
        <v>73</v>
      </c>
      <c r="C33" s="7">
        <v>127</v>
      </c>
      <c r="D33" s="7">
        <f t="shared" si="2"/>
        <v>41</v>
      </c>
      <c r="E33" s="9">
        <v>0.007118055555555555</v>
      </c>
      <c r="F33" s="8">
        <v>0.0166087962962963</v>
      </c>
      <c r="G33" s="8">
        <f t="shared" si="0"/>
        <v>0.009490740740740744</v>
      </c>
      <c r="H33" s="5">
        <f t="shared" si="1"/>
        <v>11</v>
      </c>
    </row>
    <row r="34" spans="1:8" ht="15" customHeight="1">
      <c r="A34" s="54" t="s">
        <v>136</v>
      </c>
      <c r="B34" s="11" t="s">
        <v>78</v>
      </c>
      <c r="C34" s="5">
        <v>135</v>
      </c>
      <c r="D34" s="7">
        <f t="shared" si="2"/>
        <v>42</v>
      </c>
      <c r="E34" s="9">
        <v>0.007291666666666666</v>
      </c>
      <c r="F34" s="8">
        <v>0.015694444444444445</v>
      </c>
      <c r="G34" s="8">
        <f t="shared" si="0"/>
        <v>0.00840277777777778</v>
      </c>
      <c r="H34" s="5">
        <f t="shared" si="1"/>
        <v>7</v>
      </c>
    </row>
    <row r="35" spans="1:8" ht="15" customHeight="1">
      <c r="A35" s="52" t="s">
        <v>218</v>
      </c>
      <c r="B35" s="11" t="s">
        <v>78</v>
      </c>
      <c r="C35" s="7">
        <v>117</v>
      </c>
      <c r="D35" s="7">
        <f t="shared" si="2"/>
        <v>43</v>
      </c>
      <c r="E35" s="9">
        <v>0.007465277777777778</v>
      </c>
      <c r="F35" s="8">
        <v>0.01888888888888889</v>
      </c>
      <c r="G35" s="8">
        <f t="shared" si="0"/>
        <v>0.01142361111111111</v>
      </c>
      <c r="H35" s="5">
        <f t="shared" si="1"/>
        <v>21</v>
      </c>
    </row>
    <row r="36" spans="1:8" ht="15" customHeight="1">
      <c r="A36" s="53" t="s">
        <v>68</v>
      </c>
      <c r="B36" s="11" t="s">
        <v>127</v>
      </c>
      <c r="C36" s="5">
        <v>121</v>
      </c>
      <c r="D36" s="7">
        <f t="shared" si="2"/>
        <v>44</v>
      </c>
      <c r="E36" s="9">
        <v>0.007638888888888889</v>
      </c>
      <c r="F36" s="8">
        <v>0.017800925925925925</v>
      </c>
      <c r="G36" s="8">
        <f t="shared" si="0"/>
        <v>0.010162037037037035</v>
      </c>
      <c r="H36" s="5">
        <f t="shared" si="1"/>
        <v>15</v>
      </c>
    </row>
    <row r="37" spans="1:8" ht="15" customHeight="1">
      <c r="A37" s="53" t="s">
        <v>96</v>
      </c>
      <c r="B37" s="11" t="s">
        <v>78</v>
      </c>
      <c r="C37" s="7">
        <v>125</v>
      </c>
      <c r="D37" s="7">
        <f t="shared" si="2"/>
        <v>45</v>
      </c>
      <c r="E37" s="9">
        <v>0.0078125</v>
      </c>
      <c r="F37" s="8">
        <v>0.01582175925925926</v>
      </c>
      <c r="G37" s="8">
        <f t="shared" si="0"/>
        <v>0.008009259259259261</v>
      </c>
      <c r="H37" s="5">
        <f t="shared" si="1"/>
        <v>5</v>
      </c>
    </row>
    <row r="38" spans="1:9" ht="15" customHeight="1">
      <c r="A38" s="91" t="s">
        <v>326</v>
      </c>
      <c r="B38" s="92" t="s">
        <v>78</v>
      </c>
      <c r="C38" s="36">
        <v>126</v>
      </c>
      <c r="D38" s="36">
        <f t="shared" si="2"/>
        <v>46</v>
      </c>
      <c r="E38" s="37">
        <v>0.007986111111111112</v>
      </c>
      <c r="F38" s="35">
        <v>0.018784722222222223</v>
      </c>
      <c r="G38" s="35">
        <f t="shared" si="0"/>
        <v>0.010798611111111111</v>
      </c>
      <c r="H38" s="39">
        <f t="shared" si="1"/>
        <v>19</v>
      </c>
      <c r="I38" s="96" t="s">
        <v>327</v>
      </c>
    </row>
    <row r="39" spans="1:8" ht="15" customHeight="1">
      <c r="A39" s="54" t="s">
        <v>146</v>
      </c>
      <c r="B39" s="11" t="s">
        <v>73</v>
      </c>
      <c r="C39" s="5">
        <v>127</v>
      </c>
      <c r="D39" s="7">
        <f t="shared" si="2"/>
        <v>47</v>
      </c>
      <c r="E39" s="9">
        <v>0.008159722222222223</v>
      </c>
      <c r="F39" s="8">
        <v>0.016770833333333332</v>
      </c>
      <c r="G39" s="8">
        <f t="shared" si="0"/>
        <v>0.00861111111111111</v>
      </c>
      <c r="H39" s="5">
        <f t="shared" si="1"/>
        <v>8</v>
      </c>
    </row>
    <row r="40" spans="1:8" ht="15" customHeight="1">
      <c r="A40" s="54" t="s">
        <v>316</v>
      </c>
      <c r="B40" s="11" t="s">
        <v>79</v>
      </c>
      <c r="C40" s="7">
        <v>135</v>
      </c>
      <c r="D40" s="7">
        <f t="shared" si="2"/>
        <v>48</v>
      </c>
      <c r="E40" s="10">
        <v>0.008333333333333333</v>
      </c>
      <c r="F40" s="8">
        <v>0.018541666666666668</v>
      </c>
      <c r="G40" s="8">
        <f t="shared" si="0"/>
        <v>0.010208333333333335</v>
      </c>
      <c r="H40" s="5">
        <f t="shared" si="1"/>
        <v>17</v>
      </c>
    </row>
    <row r="41" spans="1:8" ht="15" customHeight="1">
      <c r="A41" s="56"/>
      <c r="B41" s="57"/>
      <c r="C41" s="57"/>
      <c r="D41" s="58"/>
      <c r="E41" s="133" t="s">
        <v>4</v>
      </c>
      <c r="F41" s="130" t="s">
        <v>30</v>
      </c>
      <c r="G41" s="131"/>
      <c r="H41" s="133" t="s">
        <v>28</v>
      </c>
    </row>
    <row r="42" spans="1:8" ht="15" customHeight="1">
      <c r="A42" s="59"/>
      <c r="B42" s="60"/>
      <c r="C42" s="60"/>
      <c r="D42" s="61"/>
      <c r="E42" s="134"/>
      <c r="F42" s="62" t="s">
        <v>29</v>
      </c>
      <c r="G42" s="62" t="s">
        <v>31</v>
      </c>
      <c r="H42" s="134"/>
    </row>
    <row r="43" spans="1:8" ht="15" customHeight="1">
      <c r="A43" s="122" t="s">
        <v>33</v>
      </c>
      <c r="B43" s="123"/>
      <c r="C43" s="123"/>
      <c r="D43" s="124"/>
      <c r="E43" s="11">
        <v>117</v>
      </c>
      <c r="F43" s="6">
        <f aca="true" t="shared" si="3" ref="F43:F48">SUM(G17,G23,G29,G35)</f>
        <v>0.04368055555555554</v>
      </c>
      <c r="G43" s="6">
        <f aca="true" t="shared" si="4" ref="G43:G48">F43-MAX(G17,G23,G29,G35)</f>
        <v>0.03068287037037036</v>
      </c>
      <c r="H43" s="7">
        <f aca="true" t="shared" si="5" ref="H43:H48">IF(G43&lt;=0,"",RANK(G43,$G$43:$G$48,1))</f>
        <v>5</v>
      </c>
    </row>
    <row r="44" spans="1:8" ht="15" customHeight="1">
      <c r="A44" s="122" t="s">
        <v>44</v>
      </c>
      <c r="B44" s="123"/>
      <c r="C44" s="123"/>
      <c r="D44" s="124"/>
      <c r="E44" s="12">
        <v>121</v>
      </c>
      <c r="F44" s="6">
        <f t="shared" si="3"/>
        <v>0.03927083333333333</v>
      </c>
      <c r="G44" s="6">
        <f t="shared" si="4"/>
        <v>0.029108796296296296</v>
      </c>
      <c r="H44" s="7">
        <f t="shared" si="5"/>
        <v>4</v>
      </c>
    </row>
    <row r="45" spans="1:8" ht="15" customHeight="1">
      <c r="A45" s="122" t="s">
        <v>52</v>
      </c>
      <c r="B45" s="123"/>
      <c r="C45" s="123"/>
      <c r="D45" s="124"/>
      <c r="E45" s="12">
        <v>125</v>
      </c>
      <c r="F45" s="6">
        <f t="shared" si="3"/>
        <v>0.024791666666666667</v>
      </c>
      <c r="G45" s="6">
        <f t="shared" si="4"/>
        <v>0.016782407407407406</v>
      </c>
      <c r="H45" s="7">
        <f t="shared" si="5"/>
        <v>1</v>
      </c>
    </row>
    <row r="46" spans="1:8" ht="15" customHeight="1">
      <c r="A46" s="59"/>
      <c r="B46" s="60"/>
      <c r="C46" s="60"/>
      <c r="D46" s="61"/>
      <c r="E46" s="12">
        <v>126</v>
      </c>
      <c r="F46" s="6">
        <f t="shared" si="3"/>
        <v>0.04534722222222222</v>
      </c>
      <c r="G46" s="6">
        <f t="shared" si="4"/>
        <v>0.03234953703703704</v>
      </c>
      <c r="H46" s="7">
        <f t="shared" si="5"/>
        <v>6</v>
      </c>
    </row>
    <row r="47" spans="1:8" ht="15" customHeight="1">
      <c r="A47" s="59"/>
      <c r="B47" s="60"/>
      <c r="C47" s="60"/>
      <c r="D47" s="61"/>
      <c r="E47" s="12">
        <v>127</v>
      </c>
      <c r="F47" s="6">
        <f t="shared" si="3"/>
        <v>0.03704861111111111</v>
      </c>
      <c r="G47" s="6">
        <f t="shared" si="4"/>
        <v>0.026840277777777775</v>
      </c>
      <c r="H47" s="7">
        <f t="shared" si="5"/>
        <v>3</v>
      </c>
    </row>
    <row r="48" spans="1:8" ht="15" customHeight="1">
      <c r="A48" s="65"/>
      <c r="B48" s="66"/>
      <c r="C48" s="66"/>
      <c r="D48" s="67"/>
      <c r="E48" s="12">
        <v>135</v>
      </c>
      <c r="F48" s="6">
        <f t="shared" si="3"/>
        <v>0.03609953703703704</v>
      </c>
      <c r="G48" s="6">
        <f t="shared" si="4"/>
        <v>0.025891203703703708</v>
      </c>
      <c r="H48" s="7">
        <f t="shared" si="5"/>
        <v>2</v>
      </c>
    </row>
    <row r="49" ht="15" customHeight="1"/>
    <row r="50" ht="15" customHeight="1">
      <c r="A50" s="26" t="s">
        <v>41</v>
      </c>
    </row>
    <row r="51" ht="15" customHeight="1"/>
    <row r="52" ht="15" customHeight="1">
      <c r="A52" s="26" t="s">
        <v>42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23">
    <mergeCell ref="E41:E42"/>
    <mergeCell ref="F41:G41"/>
    <mergeCell ref="H41:H42"/>
    <mergeCell ref="A43:D43"/>
    <mergeCell ref="A44:D44"/>
    <mergeCell ref="A45:D45"/>
    <mergeCell ref="F11:H11"/>
    <mergeCell ref="A15:A16"/>
    <mergeCell ref="B15:B16"/>
    <mergeCell ref="C15:C16"/>
    <mergeCell ref="A9:B9"/>
    <mergeCell ref="A10:B10"/>
    <mergeCell ref="A11:B11"/>
    <mergeCell ref="A12:B12"/>
    <mergeCell ref="F9:H9"/>
    <mergeCell ref="F10:G10"/>
    <mergeCell ref="A1:J1"/>
    <mergeCell ref="A2:J2"/>
    <mergeCell ref="A3:J3"/>
    <mergeCell ref="C5:F5"/>
    <mergeCell ref="A6:J6"/>
    <mergeCell ref="F8:H8"/>
    <mergeCell ref="A8:B8"/>
  </mergeCells>
  <conditionalFormatting sqref="H43:H48 H17:H40">
    <cfRule type="cellIs" priority="11" dxfId="57" operator="lessThan" stopIfTrue="1">
      <formula>4</formula>
    </cfRule>
  </conditionalFormatting>
  <printOptions/>
  <pageMargins left="0.5905511811023622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zoomScale="160" zoomScaleNormal="160" workbookViewId="0" topLeftCell="A19">
      <selection activeCell="A3" sqref="A3:J3"/>
    </sheetView>
  </sheetViews>
  <sheetFormatPr defaultColWidth="2.875" defaultRowHeight="14.25"/>
  <cols>
    <col min="1" max="1" width="19.375" style="26" customWidth="1"/>
    <col min="2" max="4" width="9.625" style="26" customWidth="1"/>
    <col min="5" max="5" width="9.625" style="46" customWidth="1"/>
    <col min="6" max="7" width="9.625" style="26" customWidth="1"/>
    <col min="8" max="8" width="10.25390625" style="26" customWidth="1"/>
    <col min="9" max="13" width="9.625" style="26" customWidth="1"/>
    <col min="14" max="16384" width="2.875" style="26" customWidth="1"/>
  </cols>
  <sheetData>
    <row r="1" spans="1:10" ht="15" customHeight="1">
      <c r="A1" s="117" t="s">
        <v>190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 customHeight="1">
      <c r="A2" s="118" t="s">
        <v>191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 customHeight="1">
      <c r="A3" s="118" t="s">
        <v>164</v>
      </c>
      <c r="B3" s="118"/>
      <c r="C3" s="118"/>
      <c r="D3" s="118"/>
      <c r="E3" s="118"/>
      <c r="F3" s="118"/>
      <c r="G3" s="118"/>
      <c r="H3" s="118"/>
      <c r="I3" s="118"/>
      <c r="J3" s="118"/>
    </row>
    <row r="4" ht="15" customHeight="1"/>
    <row r="5" spans="3:10" ht="15" customHeight="1">
      <c r="C5" s="118" t="s">
        <v>40</v>
      </c>
      <c r="D5" s="118"/>
      <c r="E5" s="118"/>
      <c r="F5" s="118"/>
      <c r="J5" s="46"/>
    </row>
    <row r="6" spans="1:10" ht="15" customHeight="1">
      <c r="A6" s="118" t="s">
        <v>198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 customHeight="1">
      <c r="A7" s="25"/>
      <c r="B7" s="25"/>
      <c r="C7" s="25"/>
      <c r="D7" s="25"/>
      <c r="E7" s="47"/>
      <c r="F7" s="25"/>
      <c r="G7" s="25"/>
      <c r="H7" s="25"/>
      <c r="I7" s="25"/>
      <c r="J7" s="25"/>
    </row>
    <row r="8" spans="1:10" ht="15" customHeight="1">
      <c r="A8" s="48" t="s">
        <v>9</v>
      </c>
      <c r="B8" s="25"/>
      <c r="C8" s="25"/>
      <c r="D8" s="25"/>
      <c r="E8" s="47"/>
      <c r="F8" s="121" t="s">
        <v>45</v>
      </c>
      <c r="G8" s="121"/>
      <c r="H8" s="121"/>
      <c r="I8" s="25"/>
      <c r="J8" s="25"/>
    </row>
    <row r="9" spans="1:10" ht="15" customHeight="1">
      <c r="A9" s="48" t="s">
        <v>34</v>
      </c>
      <c r="B9" s="25"/>
      <c r="C9" s="25"/>
      <c r="D9" s="25"/>
      <c r="E9" s="47"/>
      <c r="F9" s="127" t="s">
        <v>184</v>
      </c>
      <c r="G9" s="127"/>
      <c r="H9" s="127"/>
      <c r="I9" s="25"/>
      <c r="J9" s="25"/>
    </row>
    <row r="10" spans="1:10" ht="15" customHeight="1">
      <c r="A10" s="48" t="s">
        <v>35</v>
      </c>
      <c r="B10" s="25"/>
      <c r="C10" s="25"/>
      <c r="D10" s="25"/>
      <c r="E10" s="47"/>
      <c r="F10" s="121" t="s">
        <v>53</v>
      </c>
      <c r="G10" s="121"/>
      <c r="H10" s="25"/>
      <c r="I10" s="25"/>
      <c r="J10" s="25"/>
    </row>
    <row r="11" spans="1:10" ht="15" customHeight="1">
      <c r="A11" s="48" t="s">
        <v>36</v>
      </c>
      <c r="B11" s="25"/>
      <c r="C11" s="25"/>
      <c r="D11" s="25"/>
      <c r="E11" s="47"/>
      <c r="F11" s="121" t="s">
        <v>54</v>
      </c>
      <c r="G11" s="121"/>
      <c r="H11" s="121"/>
      <c r="I11" s="25"/>
      <c r="J11" s="25"/>
    </row>
    <row r="12" spans="1:10" ht="15" customHeight="1">
      <c r="A12" s="48" t="s">
        <v>37</v>
      </c>
      <c r="B12" s="25"/>
      <c r="C12" s="25"/>
      <c r="D12" s="25"/>
      <c r="E12" s="47"/>
      <c r="F12" s="25"/>
      <c r="G12" s="25" t="s">
        <v>331</v>
      </c>
      <c r="H12" s="25"/>
      <c r="I12" s="25"/>
      <c r="J12" s="25"/>
    </row>
    <row r="13" spans="1:10" ht="15" customHeight="1">
      <c r="A13" s="48"/>
      <c r="B13" s="25"/>
      <c r="C13" s="25"/>
      <c r="D13" s="25"/>
      <c r="E13" s="47"/>
      <c r="F13" s="25"/>
      <c r="G13" s="25"/>
      <c r="H13" s="25"/>
      <c r="I13" s="25"/>
      <c r="J13" s="25"/>
    </row>
    <row r="14" spans="1:10" ht="15" customHeight="1">
      <c r="A14" s="25"/>
      <c r="B14" s="25"/>
      <c r="C14" s="25"/>
      <c r="D14" s="25" t="s">
        <v>55</v>
      </c>
      <c r="E14" s="47"/>
      <c r="F14" s="25"/>
      <c r="G14" s="25"/>
      <c r="H14" s="25"/>
      <c r="I14" s="25"/>
      <c r="J14" s="25"/>
    </row>
    <row r="15" spans="1:8" ht="15" customHeight="1">
      <c r="A15" s="119" t="s">
        <v>0</v>
      </c>
      <c r="B15" s="119" t="s">
        <v>5</v>
      </c>
      <c r="C15" s="119" t="s">
        <v>4</v>
      </c>
      <c r="D15" s="49" t="s">
        <v>6</v>
      </c>
      <c r="E15" s="49" t="s">
        <v>7</v>
      </c>
      <c r="F15" s="49" t="s">
        <v>7</v>
      </c>
      <c r="G15" s="50" t="s">
        <v>2</v>
      </c>
      <c r="H15" s="49" t="s">
        <v>21</v>
      </c>
    </row>
    <row r="16" spans="1:8" ht="15" customHeight="1">
      <c r="A16" s="120"/>
      <c r="B16" s="120"/>
      <c r="C16" s="120"/>
      <c r="D16" s="7" t="s">
        <v>3</v>
      </c>
      <c r="E16" s="7" t="s">
        <v>1</v>
      </c>
      <c r="F16" s="7" t="s">
        <v>27</v>
      </c>
      <c r="G16" s="51" t="s">
        <v>8</v>
      </c>
      <c r="H16" s="7" t="s">
        <v>19</v>
      </c>
    </row>
    <row r="17" spans="1:8" ht="15" customHeight="1">
      <c r="A17" s="53" t="s">
        <v>219</v>
      </c>
      <c r="B17" s="11" t="s">
        <v>84</v>
      </c>
      <c r="C17" s="7">
        <v>117</v>
      </c>
      <c r="D17" s="7">
        <v>1</v>
      </c>
      <c r="E17" s="9">
        <v>0.00017361111111111112</v>
      </c>
      <c r="F17" s="8">
        <v>0.020046296296296295</v>
      </c>
      <c r="G17" s="8">
        <f>F17-E17</f>
        <v>0.019872685185185184</v>
      </c>
      <c r="H17" s="5">
        <f>IF(G17&lt;=0,"",RANK(G17,$G$17:$G$40,1))</f>
        <v>19</v>
      </c>
    </row>
    <row r="18" spans="1:8" ht="15" customHeight="1">
      <c r="A18" s="53" t="s">
        <v>69</v>
      </c>
      <c r="B18" s="11" t="s">
        <v>84</v>
      </c>
      <c r="C18" s="7">
        <v>121</v>
      </c>
      <c r="D18" s="7">
        <f>D17+1</f>
        <v>2</v>
      </c>
      <c r="E18" s="9">
        <v>0.00034722222222222224</v>
      </c>
      <c r="F18" s="8">
        <v>0.016238425925925924</v>
      </c>
      <c r="G18" s="8">
        <f aca="true" t="shared" si="0" ref="G18:G40">F18-E18</f>
        <v>0.015891203703703703</v>
      </c>
      <c r="H18" s="5">
        <f aca="true" t="shared" si="1" ref="H18:H40">IF(G18&lt;=0,"",RANK(G18,$G$17:$G$40,1))</f>
        <v>10</v>
      </c>
    </row>
    <row r="19" spans="1:8" ht="15" customHeight="1">
      <c r="A19" s="53" t="s">
        <v>100</v>
      </c>
      <c r="B19" s="11" t="s">
        <v>82</v>
      </c>
      <c r="C19" s="7">
        <v>125</v>
      </c>
      <c r="D19" s="7">
        <f aca="true" t="shared" si="2" ref="D19:D40">D18+1</f>
        <v>3</v>
      </c>
      <c r="E19" s="9">
        <v>0.0005208333333333333</v>
      </c>
      <c r="F19" s="8">
        <v>0.010729166666666666</v>
      </c>
      <c r="G19" s="8">
        <f t="shared" si="0"/>
        <v>0.010208333333333333</v>
      </c>
      <c r="H19" s="5">
        <f t="shared" si="1"/>
        <v>1</v>
      </c>
    </row>
    <row r="20" spans="1:8" ht="15" customHeight="1">
      <c r="A20" s="53" t="s">
        <v>112</v>
      </c>
      <c r="B20" s="11" t="s">
        <v>84</v>
      </c>
      <c r="C20" s="7">
        <v>126</v>
      </c>
      <c r="D20" s="7">
        <f t="shared" si="2"/>
        <v>4</v>
      </c>
      <c r="E20" s="9">
        <v>0.0006944444444444445</v>
      </c>
      <c r="F20" s="8">
        <v>0.01869212962962963</v>
      </c>
      <c r="G20" s="8">
        <f aca="true" t="shared" si="3" ref="G20:G27">F20-E20</f>
        <v>0.017997685185185186</v>
      </c>
      <c r="H20" s="5">
        <f t="shared" si="1"/>
        <v>11</v>
      </c>
    </row>
    <row r="21" spans="1:8" ht="15" customHeight="1">
      <c r="A21" s="54" t="s">
        <v>129</v>
      </c>
      <c r="B21" s="12" t="s">
        <v>101</v>
      </c>
      <c r="C21" s="5">
        <v>127</v>
      </c>
      <c r="D21" s="7">
        <f t="shared" si="2"/>
        <v>5</v>
      </c>
      <c r="E21" s="9">
        <v>0.0008680555555555555</v>
      </c>
      <c r="F21" s="8">
        <v>0.015972222222222224</v>
      </c>
      <c r="G21" s="8">
        <f t="shared" si="3"/>
        <v>0.015104166666666669</v>
      </c>
      <c r="H21" s="5">
        <f t="shared" si="1"/>
        <v>9</v>
      </c>
    </row>
    <row r="22" spans="1:8" ht="15" customHeight="1">
      <c r="A22" s="54" t="s">
        <v>140</v>
      </c>
      <c r="B22" s="12" t="s">
        <v>119</v>
      </c>
      <c r="C22" s="5">
        <v>135</v>
      </c>
      <c r="D22" s="7">
        <f t="shared" si="2"/>
        <v>6</v>
      </c>
      <c r="E22" s="9">
        <v>0.0010416666666666667</v>
      </c>
      <c r="F22" s="8">
        <v>0.022962962962962966</v>
      </c>
      <c r="G22" s="8">
        <f t="shared" si="3"/>
        <v>0.0219212962962963</v>
      </c>
      <c r="H22" s="5">
        <f t="shared" si="1"/>
        <v>21</v>
      </c>
    </row>
    <row r="23" spans="1:8" ht="15" customHeight="1">
      <c r="A23" s="53" t="s">
        <v>220</v>
      </c>
      <c r="B23" s="12" t="s">
        <v>101</v>
      </c>
      <c r="C23" s="7">
        <v>117</v>
      </c>
      <c r="D23" s="7">
        <f t="shared" si="2"/>
        <v>7</v>
      </c>
      <c r="E23" s="9">
        <v>0.0012152777777777778</v>
      </c>
      <c r="F23" s="8">
        <v>0.026446759259259264</v>
      </c>
      <c r="G23" s="8">
        <f t="shared" si="3"/>
        <v>0.025231481481481487</v>
      </c>
      <c r="H23" s="5">
        <f t="shared" si="1"/>
        <v>23</v>
      </c>
    </row>
    <row r="24" spans="1:8" ht="15" customHeight="1">
      <c r="A24" s="53" t="s">
        <v>71</v>
      </c>
      <c r="B24" s="12" t="s">
        <v>84</v>
      </c>
      <c r="C24" s="7">
        <v>121</v>
      </c>
      <c r="D24" s="7">
        <f t="shared" si="2"/>
        <v>8</v>
      </c>
      <c r="E24" s="9">
        <v>0.001388888888888889</v>
      </c>
      <c r="F24" s="8">
        <v>0.012199074074074072</v>
      </c>
      <c r="G24" s="8">
        <f t="shared" si="3"/>
        <v>0.010810185185185183</v>
      </c>
      <c r="H24" s="5">
        <f t="shared" si="1"/>
        <v>2</v>
      </c>
    </row>
    <row r="25" spans="1:8" ht="15" customHeight="1">
      <c r="A25" s="53" t="s">
        <v>99</v>
      </c>
      <c r="B25" s="11" t="s">
        <v>98</v>
      </c>
      <c r="C25" s="7">
        <v>125</v>
      </c>
      <c r="D25" s="7">
        <f t="shared" si="2"/>
        <v>9</v>
      </c>
      <c r="E25" s="9">
        <v>0.0015624999999999999</v>
      </c>
      <c r="F25" s="8">
        <v>0.014131944444444445</v>
      </c>
      <c r="G25" s="8">
        <f t="shared" si="3"/>
        <v>0.012569444444444446</v>
      </c>
      <c r="H25" s="5">
        <f t="shared" si="1"/>
        <v>5</v>
      </c>
    </row>
    <row r="26" spans="1:8" ht="15" customHeight="1">
      <c r="A26" s="54" t="s">
        <v>113</v>
      </c>
      <c r="B26" s="11" t="s">
        <v>119</v>
      </c>
      <c r="C26" s="7">
        <v>126</v>
      </c>
      <c r="D26" s="7">
        <f t="shared" si="2"/>
        <v>10</v>
      </c>
      <c r="E26" s="9">
        <v>0.001736111111111111</v>
      </c>
      <c r="F26" s="8">
        <v>0.01596064814814815</v>
      </c>
      <c r="G26" s="8">
        <f t="shared" si="3"/>
        <v>0.014224537037037039</v>
      </c>
      <c r="H26" s="5">
        <f t="shared" si="1"/>
        <v>8</v>
      </c>
    </row>
    <row r="27" spans="1:8" ht="15" customHeight="1">
      <c r="A27" s="54" t="s">
        <v>130</v>
      </c>
      <c r="B27" s="11" t="s">
        <v>101</v>
      </c>
      <c r="C27" s="5">
        <v>127</v>
      </c>
      <c r="D27" s="7">
        <f t="shared" si="2"/>
        <v>11</v>
      </c>
      <c r="E27" s="9">
        <v>0.0019097222222222222</v>
      </c>
      <c r="F27" s="8">
        <v>0.015497685185185186</v>
      </c>
      <c r="G27" s="8">
        <f t="shared" si="3"/>
        <v>0.013587962962962963</v>
      </c>
      <c r="H27" s="5">
        <f t="shared" si="1"/>
        <v>6</v>
      </c>
    </row>
    <row r="28" spans="1:8" ht="15" customHeight="1">
      <c r="A28" s="91" t="s">
        <v>139</v>
      </c>
      <c r="B28" s="92" t="s">
        <v>84</v>
      </c>
      <c r="C28" s="39">
        <v>135</v>
      </c>
      <c r="D28" s="36">
        <f t="shared" si="2"/>
        <v>12</v>
      </c>
      <c r="E28" s="37">
        <v>0.0019097222222222222</v>
      </c>
      <c r="F28" s="90" t="s">
        <v>340</v>
      </c>
      <c r="G28" s="35">
        <v>0.027314814814814816</v>
      </c>
      <c r="H28" s="39">
        <f t="shared" si="1"/>
        <v>24</v>
      </c>
    </row>
    <row r="29" spans="1:8" ht="15" customHeight="1">
      <c r="A29" s="52" t="s">
        <v>221</v>
      </c>
      <c r="B29" s="55" t="s">
        <v>101</v>
      </c>
      <c r="C29" s="7">
        <v>117</v>
      </c>
      <c r="D29" s="7">
        <f t="shared" si="2"/>
        <v>13</v>
      </c>
      <c r="E29" s="9">
        <v>0.0020833333333333333</v>
      </c>
      <c r="F29" s="8">
        <v>0.02424768518518518</v>
      </c>
      <c r="G29" s="8">
        <f>F29-E29</f>
        <v>0.02216435185185185</v>
      </c>
      <c r="H29" s="5">
        <f t="shared" si="1"/>
        <v>22</v>
      </c>
    </row>
    <row r="30" spans="1:8" ht="15" customHeight="1">
      <c r="A30" s="53" t="s">
        <v>246</v>
      </c>
      <c r="B30" s="55" t="s">
        <v>98</v>
      </c>
      <c r="C30" s="7">
        <v>121</v>
      </c>
      <c r="D30" s="7">
        <f t="shared" si="2"/>
        <v>14</v>
      </c>
      <c r="E30" s="9">
        <v>0.0022569444444444447</v>
      </c>
      <c r="F30" s="8">
        <v>0.022499999999999996</v>
      </c>
      <c r="G30" s="8">
        <f>F30-E30</f>
        <v>0.020243055555555552</v>
      </c>
      <c r="H30" s="5">
        <f t="shared" si="1"/>
        <v>20</v>
      </c>
    </row>
    <row r="31" spans="1:8" ht="15" customHeight="1">
      <c r="A31" s="53" t="s">
        <v>97</v>
      </c>
      <c r="B31" s="12" t="s">
        <v>119</v>
      </c>
      <c r="C31" s="7">
        <v>125</v>
      </c>
      <c r="D31" s="7">
        <f t="shared" si="2"/>
        <v>15</v>
      </c>
      <c r="E31" s="9">
        <v>0.0026041666666666665</v>
      </c>
      <c r="F31" s="8">
        <v>0.021597222222222223</v>
      </c>
      <c r="G31" s="8">
        <f t="shared" si="0"/>
        <v>0.018993055555555555</v>
      </c>
      <c r="H31" s="5">
        <f t="shared" si="1"/>
        <v>13</v>
      </c>
    </row>
    <row r="32" spans="1:8" ht="15" customHeight="1">
      <c r="A32" s="54" t="s">
        <v>117</v>
      </c>
      <c r="B32" s="12">
        <v>11</v>
      </c>
      <c r="C32" s="7">
        <v>126</v>
      </c>
      <c r="D32" s="7">
        <f t="shared" si="2"/>
        <v>16</v>
      </c>
      <c r="E32" s="9">
        <v>0.002777777777777778</v>
      </c>
      <c r="F32" s="8">
        <v>0.014317129629629631</v>
      </c>
      <c r="G32" s="8">
        <f t="shared" si="0"/>
        <v>0.011539351851851853</v>
      </c>
      <c r="H32" s="5">
        <f t="shared" si="1"/>
        <v>4</v>
      </c>
    </row>
    <row r="33" spans="1:8" ht="15" customHeight="1">
      <c r="A33" s="54" t="s">
        <v>128</v>
      </c>
      <c r="B33" s="11" t="s">
        <v>82</v>
      </c>
      <c r="C33" s="7">
        <v>127</v>
      </c>
      <c r="D33" s="7">
        <f t="shared" si="2"/>
        <v>17</v>
      </c>
      <c r="E33" s="9">
        <v>0.002951388888888889</v>
      </c>
      <c r="F33" s="8">
        <v>0.014189814814814815</v>
      </c>
      <c r="G33" s="8">
        <f t="shared" si="0"/>
        <v>0.011238425925925926</v>
      </c>
      <c r="H33" s="5">
        <f t="shared" si="1"/>
        <v>3</v>
      </c>
    </row>
    <row r="34" spans="1:8" ht="15" customHeight="1">
      <c r="A34" s="54" t="s">
        <v>317</v>
      </c>
      <c r="B34" s="11" t="s">
        <v>84</v>
      </c>
      <c r="C34" s="5">
        <v>135</v>
      </c>
      <c r="D34" s="7">
        <f t="shared" si="2"/>
        <v>18</v>
      </c>
      <c r="E34" s="9">
        <v>0.0031249999999999997</v>
      </c>
      <c r="F34" s="8">
        <v>0.022835648148148147</v>
      </c>
      <c r="G34" s="8">
        <f t="shared" si="0"/>
        <v>0.019710648148148147</v>
      </c>
      <c r="H34" s="5">
        <f t="shared" si="1"/>
        <v>17</v>
      </c>
    </row>
    <row r="35" spans="1:8" ht="15" customHeight="1">
      <c r="A35" s="52" t="s">
        <v>222</v>
      </c>
      <c r="B35" s="11" t="s">
        <v>119</v>
      </c>
      <c r="C35" s="7">
        <v>117</v>
      </c>
      <c r="D35" s="7">
        <f t="shared" si="2"/>
        <v>19</v>
      </c>
      <c r="E35" s="9">
        <v>0.003298611111111111</v>
      </c>
      <c r="F35" s="8">
        <v>0.022546296296296297</v>
      </c>
      <c r="G35" s="8">
        <f t="shared" si="0"/>
        <v>0.019247685185185187</v>
      </c>
      <c r="H35" s="5">
        <f t="shared" si="1"/>
        <v>14</v>
      </c>
    </row>
    <row r="36" spans="1:8" ht="15" customHeight="1">
      <c r="A36" s="53" t="s">
        <v>80</v>
      </c>
      <c r="B36" s="11" t="s">
        <v>98</v>
      </c>
      <c r="C36" s="5">
        <v>121</v>
      </c>
      <c r="D36" s="7">
        <f t="shared" si="2"/>
        <v>20</v>
      </c>
      <c r="E36" s="9">
        <v>0.003472222222222222</v>
      </c>
      <c r="F36" s="8">
        <v>0.023217592592592592</v>
      </c>
      <c r="G36" s="8">
        <f t="shared" si="0"/>
        <v>0.01974537037037037</v>
      </c>
      <c r="H36" s="5">
        <f t="shared" si="1"/>
        <v>18</v>
      </c>
    </row>
    <row r="37" spans="1:8" ht="15" customHeight="1">
      <c r="A37" s="53" t="s">
        <v>262</v>
      </c>
      <c r="B37" s="11" t="s">
        <v>119</v>
      </c>
      <c r="C37" s="7">
        <v>125</v>
      </c>
      <c r="D37" s="7">
        <f t="shared" si="2"/>
        <v>21</v>
      </c>
      <c r="E37" s="9">
        <v>0.003645833333333333</v>
      </c>
      <c r="F37" s="8">
        <v>0.02309027777777778</v>
      </c>
      <c r="G37" s="8">
        <f t="shared" si="0"/>
        <v>0.019444444444444445</v>
      </c>
      <c r="H37" s="5">
        <f t="shared" si="1"/>
        <v>15</v>
      </c>
    </row>
    <row r="38" spans="1:8" ht="15" customHeight="1">
      <c r="A38" s="54" t="s">
        <v>118</v>
      </c>
      <c r="B38" s="11">
        <v>11</v>
      </c>
      <c r="C38" s="7">
        <v>126</v>
      </c>
      <c r="D38" s="7">
        <f t="shared" si="2"/>
        <v>22</v>
      </c>
      <c r="E38" s="9">
        <v>0.0038194444444444443</v>
      </c>
      <c r="F38" s="8">
        <v>0.017488425925925925</v>
      </c>
      <c r="G38" s="8">
        <f t="shared" si="0"/>
        <v>0.01366898148148148</v>
      </c>
      <c r="H38" s="5">
        <f t="shared" si="1"/>
        <v>7</v>
      </c>
    </row>
    <row r="39" spans="1:8" ht="15" customHeight="1">
      <c r="A39" s="54" t="s">
        <v>297</v>
      </c>
      <c r="B39" s="11" t="s">
        <v>82</v>
      </c>
      <c r="C39" s="5">
        <v>127</v>
      </c>
      <c r="D39" s="7">
        <f t="shared" si="2"/>
        <v>23</v>
      </c>
      <c r="E39" s="10">
        <v>0.003993055555555556</v>
      </c>
      <c r="F39" s="8">
        <v>0.022372685185185186</v>
      </c>
      <c r="G39" s="8">
        <f t="shared" si="0"/>
        <v>0.01837962962962963</v>
      </c>
      <c r="H39" s="5">
        <f t="shared" si="1"/>
        <v>12</v>
      </c>
    </row>
    <row r="40" spans="1:8" ht="15" customHeight="1">
      <c r="A40" s="54" t="s">
        <v>318</v>
      </c>
      <c r="B40" s="11" t="s">
        <v>82</v>
      </c>
      <c r="C40" s="7">
        <v>135</v>
      </c>
      <c r="D40" s="7">
        <f t="shared" si="2"/>
        <v>24</v>
      </c>
      <c r="E40" s="10">
        <v>0.004166666666666667</v>
      </c>
      <c r="F40" s="8">
        <v>0.02378472222222222</v>
      </c>
      <c r="G40" s="8">
        <f t="shared" si="0"/>
        <v>0.019618055555555555</v>
      </c>
      <c r="H40" s="5">
        <f t="shared" si="1"/>
        <v>16</v>
      </c>
    </row>
    <row r="41" spans="1:8" ht="15" customHeight="1">
      <c r="A41" s="56"/>
      <c r="B41" s="57"/>
      <c r="C41" s="57"/>
      <c r="D41" s="58"/>
      <c r="E41" s="128" t="s">
        <v>4</v>
      </c>
      <c r="F41" s="130" t="s">
        <v>30</v>
      </c>
      <c r="G41" s="131"/>
      <c r="H41" s="125" t="s">
        <v>28</v>
      </c>
    </row>
    <row r="42" spans="1:8" ht="15" customHeight="1">
      <c r="A42" s="59"/>
      <c r="B42" s="60"/>
      <c r="C42" s="60"/>
      <c r="D42" s="61"/>
      <c r="E42" s="129"/>
      <c r="F42" s="62" t="s">
        <v>29</v>
      </c>
      <c r="G42" s="62" t="s">
        <v>31</v>
      </c>
      <c r="H42" s="126"/>
    </row>
    <row r="43" spans="1:8" ht="15" customHeight="1">
      <c r="A43" s="122" t="s">
        <v>33</v>
      </c>
      <c r="B43" s="123"/>
      <c r="C43" s="123"/>
      <c r="D43" s="124"/>
      <c r="E43" s="11">
        <v>117</v>
      </c>
      <c r="F43" s="6">
        <f aca="true" t="shared" si="4" ref="F43:F48">SUM(G17,G23,G29,G35)</f>
        <v>0.0865162037037037</v>
      </c>
      <c r="G43" s="6">
        <f aca="true" t="shared" si="5" ref="G43:G48">F43-MAX(G17,G23,G29,G35)</f>
        <v>0.06128472222222222</v>
      </c>
      <c r="H43" s="7">
        <f aca="true" t="shared" si="6" ref="H43:H48">IF(G43&lt;=0,"",RANK(G43,$G$43:$G$48,1))</f>
        <v>6</v>
      </c>
    </row>
    <row r="44" spans="1:8" ht="15" customHeight="1">
      <c r="A44" s="122" t="s">
        <v>56</v>
      </c>
      <c r="B44" s="123"/>
      <c r="C44" s="123"/>
      <c r="D44" s="124"/>
      <c r="E44" s="12">
        <v>121</v>
      </c>
      <c r="F44" s="6">
        <f t="shared" si="4"/>
        <v>0.06668981481481481</v>
      </c>
      <c r="G44" s="6">
        <f t="shared" si="5"/>
        <v>0.04644675925925926</v>
      </c>
      <c r="H44" s="7">
        <f t="shared" si="6"/>
        <v>4</v>
      </c>
    </row>
    <row r="45" spans="1:8" ht="15" customHeight="1">
      <c r="A45" s="122" t="s">
        <v>57</v>
      </c>
      <c r="B45" s="123"/>
      <c r="C45" s="123"/>
      <c r="D45" s="124"/>
      <c r="E45" s="12">
        <v>125</v>
      </c>
      <c r="F45" s="6">
        <f t="shared" si="4"/>
        <v>0.06121527777777778</v>
      </c>
      <c r="G45" s="6">
        <f t="shared" si="5"/>
        <v>0.04177083333333333</v>
      </c>
      <c r="H45" s="7">
        <f t="shared" si="6"/>
        <v>3</v>
      </c>
    </row>
    <row r="46" spans="1:8" ht="15" customHeight="1">
      <c r="A46" s="59"/>
      <c r="B46" s="60"/>
      <c r="C46" s="60"/>
      <c r="D46" s="61"/>
      <c r="E46" s="12">
        <v>126</v>
      </c>
      <c r="F46" s="6">
        <f t="shared" si="4"/>
        <v>0.057430555555555554</v>
      </c>
      <c r="G46" s="6">
        <f t="shared" si="5"/>
        <v>0.03943287037037037</v>
      </c>
      <c r="H46" s="7">
        <f t="shared" si="6"/>
        <v>1</v>
      </c>
    </row>
    <row r="47" spans="1:8" ht="15" customHeight="1">
      <c r="A47" s="59"/>
      <c r="B47" s="60"/>
      <c r="C47" s="60"/>
      <c r="D47" s="61"/>
      <c r="E47" s="12">
        <v>127</v>
      </c>
      <c r="F47" s="6">
        <f t="shared" si="4"/>
        <v>0.05831018518518519</v>
      </c>
      <c r="G47" s="6">
        <f t="shared" si="5"/>
        <v>0.03993055555555555</v>
      </c>
      <c r="H47" s="7">
        <f t="shared" si="6"/>
        <v>2</v>
      </c>
    </row>
    <row r="48" spans="1:8" ht="15" customHeight="1">
      <c r="A48" s="65"/>
      <c r="B48" s="66"/>
      <c r="C48" s="66"/>
      <c r="D48" s="67"/>
      <c r="E48" s="12">
        <v>135</v>
      </c>
      <c r="F48" s="6">
        <f t="shared" si="4"/>
        <v>0.08856481481481482</v>
      </c>
      <c r="G48" s="6">
        <f t="shared" si="5"/>
        <v>0.06125</v>
      </c>
      <c r="H48" s="7">
        <f t="shared" si="6"/>
        <v>5</v>
      </c>
    </row>
    <row r="49" ht="15" customHeight="1"/>
    <row r="50" ht="15" customHeight="1">
      <c r="A50" s="26" t="s">
        <v>41</v>
      </c>
    </row>
    <row r="51" ht="15" customHeight="1"/>
    <row r="52" ht="15" customHeight="1">
      <c r="A52" s="26" t="s">
        <v>42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8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conditionalFormatting sqref="H17:H40">
    <cfRule type="cellIs" priority="7" dxfId="57" operator="lessThan" stopIfTrue="1">
      <formula>4</formula>
    </cfRule>
  </conditionalFormatting>
  <conditionalFormatting sqref="H43:H48">
    <cfRule type="cellIs" priority="6" dxfId="57" operator="lessThan" stopIfTrue="1">
      <formula>4</formula>
    </cfRule>
  </conditionalFormatting>
  <conditionalFormatting sqref="H17:H40">
    <cfRule type="cellIs" priority="5" dxfId="57" operator="lessThan" stopIfTrue="1">
      <formula>4</formula>
    </cfRule>
  </conditionalFormatting>
  <conditionalFormatting sqref="H43:H48">
    <cfRule type="cellIs" priority="4" dxfId="57" operator="lessThan" stopIfTrue="1">
      <formula>4</formula>
    </cfRule>
  </conditionalFormatting>
  <conditionalFormatting sqref="H17:H40">
    <cfRule type="cellIs" priority="3" dxfId="57" operator="lessThan" stopIfTrue="1">
      <formula>4</formula>
    </cfRule>
  </conditionalFormatting>
  <conditionalFormatting sqref="H17:H40">
    <cfRule type="cellIs" priority="2" dxfId="57" operator="lessThan" stopIfTrue="1">
      <formula>4</formula>
    </cfRule>
  </conditionalFormatting>
  <conditionalFormatting sqref="H43:H48">
    <cfRule type="cellIs" priority="1" dxfId="57" operator="lessThan" stopIfTrue="1">
      <formula>4</formula>
    </cfRule>
  </conditionalFormatting>
  <printOptions/>
  <pageMargins left="0.5104166666666666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zoomScale="160" zoomScaleNormal="160" workbookViewId="0" topLeftCell="A13">
      <selection activeCell="A13" sqref="A13"/>
    </sheetView>
  </sheetViews>
  <sheetFormatPr defaultColWidth="3.50390625" defaultRowHeight="14.25"/>
  <cols>
    <col min="1" max="1" width="19.375" style="26" customWidth="1"/>
    <col min="2" max="4" width="9.625" style="26" customWidth="1"/>
    <col min="5" max="5" width="9.625" style="46" customWidth="1"/>
    <col min="6" max="7" width="9.625" style="26" customWidth="1"/>
    <col min="8" max="8" width="10.25390625" style="26" customWidth="1"/>
    <col min="9" max="13" width="9.625" style="26" customWidth="1"/>
    <col min="14" max="16384" width="3.50390625" style="26" customWidth="1"/>
  </cols>
  <sheetData>
    <row r="1" spans="1:10" ht="15" customHeight="1">
      <c r="A1" s="117" t="s">
        <v>199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 customHeight="1">
      <c r="A2" s="118" t="s">
        <v>196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5" customHeight="1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</row>
    <row r="4" ht="15" customHeight="1"/>
    <row r="5" spans="3:10" ht="15" customHeight="1">
      <c r="C5" s="118" t="s">
        <v>40</v>
      </c>
      <c r="D5" s="118"/>
      <c r="E5" s="118"/>
      <c r="F5" s="118"/>
      <c r="J5" s="46"/>
    </row>
    <row r="6" spans="1:10" ht="15" customHeight="1">
      <c r="A6" s="118" t="s">
        <v>198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 customHeight="1">
      <c r="A7" s="25"/>
      <c r="B7" s="25"/>
      <c r="C7" s="25"/>
      <c r="D7" s="25"/>
      <c r="E7" s="47"/>
      <c r="F7" s="25"/>
      <c r="G7" s="25"/>
      <c r="H7" s="25"/>
      <c r="I7" s="25"/>
      <c r="J7" s="25"/>
    </row>
    <row r="8" spans="1:10" ht="15" customHeight="1">
      <c r="A8" s="48" t="s">
        <v>9</v>
      </c>
      <c r="B8" s="25"/>
      <c r="C8" s="25"/>
      <c r="D8" s="25"/>
      <c r="E8" s="47"/>
      <c r="F8" s="121" t="s">
        <v>334</v>
      </c>
      <c r="G8" s="121"/>
      <c r="H8" s="121"/>
      <c r="I8" s="25"/>
      <c r="J8" s="25"/>
    </row>
    <row r="9" spans="1:10" ht="15" customHeight="1">
      <c r="A9" s="48" t="s">
        <v>34</v>
      </c>
      <c r="B9" s="25"/>
      <c r="C9" s="25"/>
      <c r="D9" s="25"/>
      <c r="E9" s="47"/>
      <c r="F9" s="127" t="s">
        <v>184</v>
      </c>
      <c r="G9" s="127"/>
      <c r="H9" s="127"/>
      <c r="I9" s="25"/>
      <c r="J9" s="25"/>
    </row>
    <row r="10" spans="1:10" ht="15" customHeight="1">
      <c r="A10" s="48" t="s">
        <v>35</v>
      </c>
      <c r="B10" s="25"/>
      <c r="C10" s="25"/>
      <c r="D10" s="25"/>
      <c r="E10" s="47"/>
      <c r="F10" s="121" t="s">
        <v>333</v>
      </c>
      <c r="G10" s="121"/>
      <c r="H10" s="25"/>
      <c r="I10" s="25"/>
      <c r="J10" s="25"/>
    </row>
    <row r="11" spans="1:10" ht="15" customHeight="1">
      <c r="A11" s="48" t="s">
        <v>36</v>
      </c>
      <c r="B11" s="25"/>
      <c r="C11" s="25"/>
      <c r="D11" s="25"/>
      <c r="E11" s="47"/>
      <c r="F11" s="121" t="s">
        <v>332</v>
      </c>
      <c r="G11" s="121"/>
      <c r="H11" s="121"/>
      <c r="I11" s="25"/>
      <c r="J11" s="25"/>
    </row>
    <row r="12" spans="1:10" ht="15" customHeight="1">
      <c r="A12" s="48" t="s">
        <v>37</v>
      </c>
      <c r="B12" s="25"/>
      <c r="C12" s="25"/>
      <c r="D12" s="25"/>
      <c r="E12" s="47"/>
      <c r="F12" s="25"/>
      <c r="G12" s="25" t="s">
        <v>331</v>
      </c>
      <c r="H12" s="25"/>
      <c r="I12" s="25"/>
      <c r="J12" s="25"/>
    </row>
    <row r="13" spans="1:10" ht="15" customHeight="1">
      <c r="A13" s="48"/>
      <c r="B13" s="25"/>
      <c r="C13" s="25"/>
      <c r="D13" s="25"/>
      <c r="E13" s="47"/>
      <c r="F13" s="25"/>
      <c r="G13" s="25"/>
      <c r="H13" s="25"/>
      <c r="I13" s="25"/>
      <c r="J13" s="25"/>
    </row>
    <row r="14" spans="1:10" ht="15" customHeight="1">
      <c r="A14" s="25"/>
      <c r="B14" s="25"/>
      <c r="C14" s="25"/>
      <c r="D14" s="25" t="s">
        <v>58</v>
      </c>
      <c r="E14" s="47"/>
      <c r="F14" s="25"/>
      <c r="G14" s="25"/>
      <c r="H14" s="25"/>
      <c r="I14" s="25"/>
      <c r="J14" s="25"/>
    </row>
    <row r="15" spans="1:8" ht="15" customHeight="1">
      <c r="A15" s="119" t="s">
        <v>0</v>
      </c>
      <c r="B15" s="119" t="s">
        <v>5</v>
      </c>
      <c r="C15" s="119" t="s">
        <v>4</v>
      </c>
      <c r="D15" s="49" t="s">
        <v>6</v>
      </c>
      <c r="E15" s="49" t="s">
        <v>7</v>
      </c>
      <c r="F15" s="49" t="s">
        <v>7</v>
      </c>
      <c r="G15" s="50" t="s">
        <v>2</v>
      </c>
      <c r="H15" s="49" t="s">
        <v>21</v>
      </c>
    </row>
    <row r="16" spans="1:8" ht="15" customHeight="1">
      <c r="A16" s="120"/>
      <c r="B16" s="120"/>
      <c r="C16" s="120"/>
      <c r="D16" s="7" t="s">
        <v>3</v>
      </c>
      <c r="E16" s="7" t="s">
        <v>1</v>
      </c>
      <c r="F16" s="7" t="s">
        <v>27</v>
      </c>
      <c r="G16" s="51" t="s">
        <v>8</v>
      </c>
      <c r="H16" s="7" t="s">
        <v>19</v>
      </c>
    </row>
    <row r="17" spans="1:8" ht="15" customHeight="1">
      <c r="A17" s="53" t="s">
        <v>223</v>
      </c>
      <c r="B17" s="11" t="s">
        <v>84</v>
      </c>
      <c r="C17" s="7">
        <v>117</v>
      </c>
      <c r="D17" s="7">
        <v>25</v>
      </c>
      <c r="E17" s="9">
        <v>0.004340277777777778</v>
      </c>
      <c r="F17" s="8">
        <v>0.022037037037037036</v>
      </c>
      <c r="G17" s="8">
        <f aca="true" t="shared" si="0" ref="G17:G40">F17-E17</f>
        <v>0.01769675925925926</v>
      </c>
      <c r="H17" s="5">
        <f>IF(G17&lt;=0,"",RANK(G17,$G$17:$G$40,1))</f>
        <v>23</v>
      </c>
    </row>
    <row r="18" spans="1:8" ht="15" customHeight="1">
      <c r="A18" s="53" t="s">
        <v>75</v>
      </c>
      <c r="B18" s="11" t="s">
        <v>142</v>
      </c>
      <c r="C18" s="7">
        <v>121</v>
      </c>
      <c r="D18" s="7">
        <f>D17+1</f>
        <v>26</v>
      </c>
      <c r="E18" s="9">
        <v>0.004513888888888889</v>
      </c>
      <c r="F18" s="8">
        <v>0.016180555555555556</v>
      </c>
      <c r="G18" s="8">
        <f t="shared" si="0"/>
        <v>0.011666666666666665</v>
      </c>
      <c r="H18" s="5">
        <f aca="true" t="shared" si="1" ref="H18:H40">IF(G18&lt;=0,"",RANK(G18,$G$17:$G$40,1))</f>
        <v>7</v>
      </c>
    </row>
    <row r="19" spans="1:8" ht="15" customHeight="1">
      <c r="A19" s="53" t="s">
        <v>102</v>
      </c>
      <c r="B19" s="11" t="s">
        <v>98</v>
      </c>
      <c r="C19" s="7">
        <v>125</v>
      </c>
      <c r="D19" s="7">
        <f aca="true" t="shared" si="2" ref="D19:D40">D18+1</f>
        <v>27</v>
      </c>
      <c r="E19" s="9">
        <v>0.0046875</v>
      </c>
      <c r="F19" s="8">
        <v>0.014675925925925926</v>
      </c>
      <c r="G19" s="8">
        <f t="shared" si="0"/>
        <v>0.009988425925925925</v>
      </c>
      <c r="H19" s="5">
        <f t="shared" si="1"/>
        <v>2</v>
      </c>
    </row>
    <row r="20" spans="1:8" ht="15" customHeight="1">
      <c r="A20" s="53" t="s">
        <v>120</v>
      </c>
      <c r="B20" s="11">
        <v>10</v>
      </c>
      <c r="C20" s="7">
        <v>126</v>
      </c>
      <c r="D20" s="7">
        <f t="shared" si="2"/>
        <v>28</v>
      </c>
      <c r="E20" s="9">
        <v>0.004861111111111111</v>
      </c>
      <c r="F20" s="8">
        <v>0.013946759259259258</v>
      </c>
      <c r="G20" s="8">
        <f t="shared" si="0"/>
        <v>0.009085648148148147</v>
      </c>
      <c r="H20" s="5">
        <f t="shared" si="1"/>
        <v>1</v>
      </c>
    </row>
    <row r="21" spans="1:8" ht="15" customHeight="1">
      <c r="A21" s="54" t="s">
        <v>298</v>
      </c>
      <c r="B21" s="12" t="s">
        <v>84</v>
      </c>
      <c r="C21" s="5">
        <v>127</v>
      </c>
      <c r="D21" s="7">
        <f t="shared" si="2"/>
        <v>29</v>
      </c>
      <c r="E21" s="9">
        <v>0.0050347222222222225</v>
      </c>
      <c r="F21" s="8">
        <v>0.01775462962962963</v>
      </c>
      <c r="G21" s="8">
        <f t="shared" si="0"/>
        <v>0.012719907407407409</v>
      </c>
      <c r="H21" s="5">
        <f t="shared" si="1"/>
        <v>13</v>
      </c>
    </row>
    <row r="22" spans="1:8" ht="15" customHeight="1">
      <c r="A22" s="54" t="s">
        <v>319</v>
      </c>
      <c r="B22" s="12" t="s">
        <v>82</v>
      </c>
      <c r="C22" s="5">
        <v>135</v>
      </c>
      <c r="D22" s="7">
        <f t="shared" si="2"/>
        <v>30</v>
      </c>
      <c r="E22" s="9">
        <v>0.005208333333333333</v>
      </c>
      <c r="F22" s="8">
        <v>0.016527777777777777</v>
      </c>
      <c r="G22" s="8">
        <f t="shared" si="0"/>
        <v>0.011319444444444444</v>
      </c>
      <c r="H22" s="5">
        <f t="shared" si="1"/>
        <v>4</v>
      </c>
    </row>
    <row r="23" spans="1:8" ht="15" customHeight="1">
      <c r="A23" s="52" t="s">
        <v>224</v>
      </c>
      <c r="B23" s="12" t="s">
        <v>119</v>
      </c>
      <c r="C23" s="7">
        <v>117</v>
      </c>
      <c r="D23" s="7">
        <f t="shared" si="2"/>
        <v>31</v>
      </c>
      <c r="E23" s="9">
        <v>0.005381944444444445</v>
      </c>
      <c r="F23" s="8">
        <v>0.01996527777777778</v>
      </c>
      <c r="G23" s="8">
        <f t="shared" si="0"/>
        <v>0.014583333333333334</v>
      </c>
      <c r="H23" s="5">
        <f t="shared" si="1"/>
        <v>18</v>
      </c>
    </row>
    <row r="24" spans="1:8" ht="15" customHeight="1">
      <c r="A24" s="53" t="s">
        <v>83</v>
      </c>
      <c r="B24" s="12" t="s">
        <v>82</v>
      </c>
      <c r="C24" s="7">
        <v>121</v>
      </c>
      <c r="D24" s="7">
        <f t="shared" si="2"/>
        <v>32</v>
      </c>
      <c r="E24" s="9">
        <v>0.005555555555555556</v>
      </c>
      <c r="F24" s="8">
        <v>0.018136574074074072</v>
      </c>
      <c r="G24" s="8">
        <f t="shared" si="0"/>
        <v>0.012581018518518516</v>
      </c>
      <c r="H24" s="5">
        <f t="shared" si="1"/>
        <v>12</v>
      </c>
    </row>
    <row r="25" spans="1:8" ht="15" customHeight="1">
      <c r="A25" s="53" t="s">
        <v>103</v>
      </c>
      <c r="B25" s="11" t="s">
        <v>82</v>
      </c>
      <c r="C25" s="7">
        <v>125</v>
      </c>
      <c r="D25" s="7">
        <f t="shared" si="2"/>
        <v>33</v>
      </c>
      <c r="E25" s="9">
        <v>0.005729166666666667</v>
      </c>
      <c r="F25" s="8">
        <v>0.017326388888888888</v>
      </c>
      <c r="G25" s="8">
        <f t="shared" si="0"/>
        <v>0.01159722222222222</v>
      </c>
      <c r="H25" s="5">
        <f t="shared" si="1"/>
        <v>6</v>
      </c>
    </row>
    <row r="26" spans="1:8" ht="15" customHeight="1">
      <c r="A26" s="54" t="s">
        <v>115</v>
      </c>
      <c r="B26" s="11" t="s">
        <v>119</v>
      </c>
      <c r="C26" s="7">
        <v>126</v>
      </c>
      <c r="D26" s="7">
        <f t="shared" si="2"/>
        <v>34</v>
      </c>
      <c r="E26" s="9">
        <v>0.005902777777777778</v>
      </c>
      <c r="F26" s="8">
        <v>0.021180555555555553</v>
      </c>
      <c r="G26" s="8">
        <f t="shared" si="0"/>
        <v>0.015277777777777776</v>
      </c>
      <c r="H26" s="5">
        <f t="shared" si="1"/>
        <v>21</v>
      </c>
    </row>
    <row r="27" spans="1:8" ht="15" customHeight="1">
      <c r="A27" s="54" t="s">
        <v>131</v>
      </c>
      <c r="B27" s="11" t="s">
        <v>101</v>
      </c>
      <c r="C27" s="5">
        <v>127</v>
      </c>
      <c r="D27" s="7">
        <f t="shared" si="2"/>
        <v>35</v>
      </c>
      <c r="E27" s="9">
        <v>0.006076388888888889</v>
      </c>
      <c r="F27" s="8">
        <v>0.016550925925925924</v>
      </c>
      <c r="G27" s="8">
        <f t="shared" si="0"/>
        <v>0.010474537037037036</v>
      </c>
      <c r="H27" s="5">
        <f t="shared" si="1"/>
        <v>3</v>
      </c>
    </row>
    <row r="28" spans="1:8" ht="15" customHeight="1">
      <c r="A28" s="54" t="s">
        <v>320</v>
      </c>
      <c r="B28" s="11" t="s">
        <v>98</v>
      </c>
      <c r="C28" s="5">
        <v>135</v>
      </c>
      <c r="D28" s="7">
        <f t="shared" si="2"/>
        <v>36</v>
      </c>
      <c r="E28" s="9">
        <v>0.0062499999999999995</v>
      </c>
      <c r="F28" s="8">
        <v>0.017916666666666668</v>
      </c>
      <c r="G28" s="8">
        <f t="shared" si="0"/>
        <v>0.011666666666666669</v>
      </c>
      <c r="H28" s="5">
        <f t="shared" si="1"/>
        <v>8</v>
      </c>
    </row>
    <row r="29" spans="1:8" ht="15" customHeight="1">
      <c r="A29" s="53" t="s">
        <v>225</v>
      </c>
      <c r="B29" s="55" t="s">
        <v>119</v>
      </c>
      <c r="C29" s="7">
        <v>117</v>
      </c>
      <c r="D29" s="7">
        <f t="shared" si="2"/>
        <v>37</v>
      </c>
      <c r="E29" s="9">
        <v>0.006423611111111112</v>
      </c>
      <c r="F29" s="8">
        <v>0.019421296296296294</v>
      </c>
      <c r="G29" s="8">
        <f t="shared" si="0"/>
        <v>0.012997685185185182</v>
      </c>
      <c r="H29" s="5">
        <f t="shared" si="1"/>
        <v>15</v>
      </c>
    </row>
    <row r="30" spans="1:8" ht="15" customHeight="1">
      <c r="A30" s="53" t="s">
        <v>247</v>
      </c>
      <c r="B30" s="55" t="s">
        <v>84</v>
      </c>
      <c r="C30" s="7">
        <v>121</v>
      </c>
      <c r="D30" s="7">
        <f t="shared" si="2"/>
        <v>38</v>
      </c>
      <c r="E30" s="9">
        <v>0.006597222222222222</v>
      </c>
      <c r="F30" s="8">
        <v>0.01834490740740741</v>
      </c>
      <c r="G30" s="8">
        <f t="shared" si="0"/>
        <v>0.011747685185185187</v>
      </c>
      <c r="H30" s="5">
        <f t="shared" si="1"/>
        <v>9</v>
      </c>
    </row>
    <row r="31" spans="1:8" ht="15" customHeight="1">
      <c r="A31" s="53" t="s">
        <v>263</v>
      </c>
      <c r="B31" s="12" t="s">
        <v>82</v>
      </c>
      <c r="C31" s="7">
        <v>125</v>
      </c>
      <c r="D31" s="7">
        <f t="shared" si="2"/>
        <v>39</v>
      </c>
      <c r="E31" s="9">
        <v>0.0067708333333333336</v>
      </c>
      <c r="F31" s="8">
        <v>0.019050925925925926</v>
      </c>
      <c r="G31" s="8">
        <f t="shared" si="0"/>
        <v>0.012280092592592592</v>
      </c>
      <c r="H31" s="5">
        <f t="shared" si="1"/>
        <v>10</v>
      </c>
    </row>
    <row r="32" spans="1:8" ht="15" customHeight="1">
      <c r="A32" s="54" t="s">
        <v>116</v>
      </c>
      <c r="B32" s="12" t="s">
        <v>119</v>
      </c>
      <c r="C32" s="7">
        <v>126</v>
      </c>
      <c r="D32" s="7">
        <f t="shared" si="2"/>
        <v>40</v>
      </c>
      <c r="E32" s="9">
        <v>0.006944444444444444</v>
      </c>
      <c r="F32" s="8">
        <v>0.019976851851851853</v>
      </c>
      <c r="G32" s="8">
        <f t="shared" si="0"/>
        <v>0.01303240740740741</v>
      </c>
      <c r="H32" s="5">
        <f t="shared" si="1"/>
        <v>16</v>
      </c>
    </row>
    <row r="33" spans="1:8" ht="15" customHeight="1">
      <c r="A33" s="54" t="s">
        <v>299</v>
      </c>
      <c r="B33" s="11" t="s">
        <v>82</v>
      </c>
      <c r="C33" s="7">
        <v>127</v>
      </c>
      <c r="D33" s="7">
        <f t="shared" si="2"/>
        <v>41</v>
      </c>
      <c r="E33" s="9">
        <v>0.007118055555555555</v>
      </c>
      <c r="F33" s="8">
        <v>0.01861111111111111</v>
      </c>
      <c r="G33" s="8">
        <f t="shared" si="0"/>
        <v>0.011493055555555555</v>
      </c>
      <c r="H33" s="5">
        <f t="shared" si="1"/>
        <v>5</v>
      </c>
    </row>
    <row r="34" spans="1:8" ht="15" customHeight="1">
      <c r="A34" s="54" t="s">
        <v>321</v>
      </c>
      <c r="B34" s="11" t="s">
        <v>101</v>
      </c>
      <c r="C34" s="5">
        <v>135</v>
      </c>
      <c r="D34" s="7">
        <f t="shared" si="2"/>
        <v>42</v>
      </c>
      <c r="E34" s="9">
        <v>0.007291666666666666</v>
      </c>
      <c r="F34" s="8">
        <v>0.02005787037037037</v>
      </c>
      <c r="G34" s="8">
        <f t="shared" si="0"/>
        <v>0.012766203703703703</v>
      </c>
      <c r="H34" s="5">
        <f t="shared" si="1"/>
        <v>14</v>
      </c>
    </row>
    <row r="35" spans="1:8" ht="15" customHeight="1">
      <c r="A35" s="53" t="s">
        <v>226</v>
      </c>
      <c r="B35" s="11" t="s">
        <v>81</v>
      </c>
      <c r="C35" s="7">
        <v>117</v>
      </c>
      <c r="D35" s="7">
        <f t="shared" si="2"/>
        <v>43</v>
      </c>
      <c r="E35" s="9">
        <v>0.007465277777777778</v>
      </c>
      <c r="F35" s="8">
        <v>0.02245370370370371</v>
      </c>
      <c r="G35" s="8">
        <f t="shared" si="0"/>
        <v>0.01498842592592593</v>
      </c>
      <c r="H35" s="5">
        <f t="shared" si="1"/>
        <v>20</v>
      </c>
    </row>
    <row r="36" spans="1:8" ht="15" customHeight="1">
      <c r="A36" s="53" t="s">
        <v>248</v>
      </c>
      <c r="B36" s="11" t="s">
        <v>81</v>
      </c>
      <c r="C36" s="5">
        <v>121</v>
      </c>
      <c r="D36" s="7">
        <f t="shared" si="2"/>
        <v>44</v>
      </c>
      <c r="E36" s="9">
        <v>0.007638888888888889</v>
      </c>
      <c r="F36" s="8">
        <v>0.021342592592592594</v>
      </c>
      <c r="G36" s="8">
        <f t="shared" si="0"/>
        <v>0.013703703703703704</v>
      </c>
      <c r="H36" s="5">
        <f t="shared" si="1"/>
        <v>17</v>
      </c>
    </row>
    <row r="37" spans="1:8" ht="15" customHeight="1">
      <c r="A37" s="53" t="s">
        <v>264</v>
      </c>
      <c r="B37" s="11" t="s">
        <v>82</v>
      </c>
      <c r="C37" s="7">
        <v>125</v>
      </c>
      <c r="D37" s="7">
        <f t="shared" si="2"/>
        <v>45</v>
      </c>
      <c r="E37" s="9">
        <v>0.0078125</v>
      </c>
      <c r="F37" s="8">
        <v>0.020381944444444446</v>
      </c>
      <c r="G37" s="8">
        <f t="shared" si="0"/>
        <v>0.012569444444444446</v>
      </c>
      <c r="H37" s="5">
        <f t="shared" si="1"/>
        <v>11</v>
      </c>
    </row>
    <row r="38" spans="1:8" ht="15" customHeight="1">
      <c r="A38" s="54" t="s">
        <v>284</v>
      </c>
      <c r="B38" s="11" t="s">
        <v>119</v>
      </c>
      <c r="C38" s="7">
        <v>126</v>
      </c>
      <c r="D38" s="7">
        <f t="shared" si="2"/>
        <v>46</v>
      </c>
      <c r="E38" s="9">
        <v>0.007986111111111112</v>
      </c>
      <c r="F38" s="8">
        <v>0.02271990740740741</v>
      </c>
      <c r="G38" s="8">
        <f t="shared" si="0"/>
        <v>0.014733796296296299</v>
      </c>
      <c r="H38" s="5">
        <f t="shared" si="1"/>
        <v>19</v>
      </c>
    </row>
    <row r="39" spans="1:8" ht="15" customHeight="1">
      <c r="A39" s="54" t="s">
        <v>147</v>
      </c>
      <c r="B39" s="11" t="s">
        <v>119</v>
      </c>
      <c r="C39" s="5">
        <v>127</v>
      </c>
      <c r="D39" s="7">
        <f t="shared" si="2"/>
        <v>47</v>
      </c>
      <c r="E39" s="9">
        <v>0.008159722222222223</v>
      </c>
      <c r="F39" s="90" t="s">
        <v>340</v>
      </c>
      <c r="G39" s="8">
        <v>0.019085648148148147</v>
      </c>
      <c r="H39" s="5">
        <f t="shared" si="1"/>
        <v>24</v>
      </c>
    </row>
    <row r="40" spans="1:8" ht="15" customHeight="1">
      <c r="A40" s="54" t="s">
        <v>141</v>
      </c>
      <c r="B40" s="11" t="s">
        <v>119</v>
      </c>
      <c r="C40" s="7">
        <v>135</v>
      </c>
      <c r="D40" s="7">
        <f t="shared" si="2"/>
        <v>48</v>
      </c>
      <c r="E40" s="10">
        <v>0.008333333333333333</v>
      </c>
      <c r="F40" s="8">
        <v>0.023703703703703703</v>
      </c>
      <c r="G40" s="8">
        <f t="shared" si="0"/>
        <v>0.01537037037037037</v>
      </c>
      <c r="H40" s="5">
        <f t="shared" si="1"/>
        <v>22</v>
      </c>
    </row>
    <row r="41" spans="1:8" ht="15" customHeight="1">
      <c r="A41" s="56"/>
      <c r="B41" s="57"/>
      <c r="C41" s="57"/>
      <c r="D41" s="58"/>
      <c r="E41" s="133" t="s">
        <v>4</v>
      </c>
      <c r="F41" s="130" t="s">
        <v>30</v>
      </c>
      <c r="G41" s="131"/>
      <c r="H41" s="133" t="s">
        <v>28</v>
      </c>
    </row>
    <row r="42" spans="1:8" ht="15" customHeight="1">
      <c r="A42" s="59"/>
      <c r="B42" s="60"/>
      <c r="C42" s="60"/>
      <c r="D42" s="61"/>
      <c r="E42" s="134"/>
      <c r="F42" s="62" t="s">
        <v>29</v>
      </c>
      <c r="G42" s="62" t="s">
        <v>31</v>
      </c>
      <c r="H42" s="134"/>
    </row>
    <row r="43" spans="1:8" ht="15" customHeight="1">
      <c r="A43" s="122" t="s">
        <v>33</v>
      </c>
      <c r="B43" s="123"/>
      <c r="C43" s="123"/>
      <c r="D43" s="124"/>
      <c r="E43" s="11">
        <v>117</v>
      </c>
      <c r="F43" s="6">
        <f aca="true" t="shared" si="3" ref="F43:F48">SUM(G17,G23,G29,G35)</f>
        <v>0.06026620370370371</v>
      </c>
      <c r="G43" s="6">
        <f aca="true" t="shared" si="4" ref="G43:G48">F43-MAX(G17,G23,G29,G35)</f>
        <v>0.04256944444444445</v>
      </c>
      <c r="H43" s="7">
        <f aca="true" t="shared" si="5" ref="H43:H48">IF(G43&lt;=0,"",RANK(G43,$G$43:$G$48,1))</f>
        <v>6</v>
      </c>
    </row>
    <row r="44" spans="1:8" ht="15" customHeight="1">
      <c r="A44" s="122" t="s">
        <v>59</v>
      </c>
      <c r="B44" s="123"/>
      <c r="C44" s="123"/>
      <c r="D44" s="124"/>
      <c r="E44" s="12">
        <v>121</v>
      </c>
      <c r="F44" s="6">
        <f t="shared" si="3"/>
        <v>0.049699074074074076</v>
      </c>
      <c r="G44" s="6">
        <f t="shared" si="4"/>
        <v>0.03599537037037037</v>
      </c>
      <c r="H44" s="7">
        <f t="shared" si="5"/>
        <v>4</v>
      </c>
    </row>
    <row r="45" spans="1:8" ht="15" customHeight="1">
      <c r="A45" s="122" t="s">
        <v>57</v>
      </c>
      <c r="B45" s="123"/>
      <c r="C45" s="123"/>
      <c r="D45" s="124"/>
      <c r="E45" s="12">
        <v>125</v>
      </c>
      <c r="F45" s="6">
        <f t="shared" si="3"/>
        <v>0.046435185185185184</v>
      </c>
      <c r="G45" s="6">
        <f t="shared" si="4"/>
        <v>0.03386574074074074</v>
      </c>
      <c r="H45" s="7">
        <f t="shared" si="5"/>
        <v>1</v>
      </c>
    </row>
    <row r="46" spans="1:8" ht="15" customHeight="1">
      <c r="A46" s="59"/>
      <c r="B46" s="60"/>
      <c r="C46" s="60"/>
      <c r="D46" s="61"/>
      <c r="E46" s="12">
        <v>126</v>
      </c>
      <c r="F46" s="6">
        <f t="shared" si="3"/>
        <v>0.05212962962962963</v>
      </c>
      <c r="G46" s="6">
        <f t="shared" si="4"/>
        <v>0.03685185185185186</v>
      </c>
      <c r="H46" s="7">
        <f t="shared" si="5"/>
        <v>5</v>
      </c>
    </row>
    <row r="47" spans="1:8" ht="15" customHeight="1">
      <c r="A47" s="59"/>
      <c r="B47" s="60"/>
      <c r="C47" s="60"/>
      <c r="D47" s="61"/>
      <c r="E47" s="12">
        <v>127</v>
      </c>
      <c r="F47" s="6">
        <f t="shared" si="3"/>
        <v>0.05377314814814814</v>
      </c>
      <c r="G47" s="6">
        <f t="shared" si="4"/>
        <v>0.034687499999999996</v>
      </c>
      <c r="H47" s="7">
        <f t="shared" si="5"/>
        <v>2</v>
      </c>
    </row>
    <row r="48" spans="1:8" ht="15" customHeight="1">
      <c r="A48" s="65"/>
      <c r="B48" s="66"/>
      <c r="C48" s="66"/>
      <c r="D48" s="67"/>
      <c r="E48" s="12">
        <v>135</v>
      </c>
      <c r="F48" s="6">
        <f t="shared" si="3"/>
        <v>0.05112268518518519</v>
      </c>
      <c r="G48" s="6">
        <f t="shared" si="4"/>
        <v>0.03575231481481482</v>
      </c>
      <c r="H48" s="7">
        <f t="shared" si="5"/>
        <v>3</v>
      </c>
    </row>
    <row r="49" ht="15" customHeight="1"/>
    <row r="50" ht="15" customHeight="1">
      <c r="A50" s="26" t="s">
        <v>41</v>
      </c>
    </row>
    <row r="51" ht="15" customHeight="1"/>
    <row r="52" ht="15" customHeight="1">
      <c r="A52" s="26" t="s">
        <v>42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8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conditionalFormatting sqref="H17:H40">
    <cfRule type="cellIs" priority="7" dxfId="57" operator="lessThan" stopIfTrue="1">
      <formula>4</formula>
    </cfRule>
  </conditionalFormatting>
  <conditionalFormatting sqref="H43:H48">
    <cfRule type="cellIs" priority="6" dxfId="57" operator="lessThan" stopIfTrue="1">
      <formula>4</formula>
    </cfRule>
  </conditionalFormatting>
  <conditionalFormatting sqref="H17:H40">
    <cfRule type="cellIs" priority="5" dxfId="57" operator="lessThan" stopIfTrue="1">
      <formula>4</formula>
    </cfRule>
  </conditionalFormatting>
  <conditionalFormatting sqref="H43:H48">
    <cfRule type="cellIs" priority="4" dxfId="57" operator="lessThan" stopIfTrue="1">
      <formula>4</formula>
    </cfRule>
  </conditionalFormatting>
  <conditionalFormatting sqref="H17:H40">
    <cfRule type="cellIs" priority="3" dxfId="57" operator="lessThan" stopIfTrue="1">
      <formula>4</formula>
    </cfRule>
  </conditionalFormatting>
  <conditionalFormatting sqref="H17:H40">
    <cfRule type="cellIs" priority="2" dxfId="57" operator="lessThan" stopIfTrue="1">
      <formula>4</formula>
    </cfRule>
  </conditionalFormatting>
  <conditionalFormatting sqref="H43:H48">
    <cfRule type="cellIs" priority="1" dxfId="57" operator="lessThan" stopIfTrue="1">
      <formula>4</formula>
    </cfRule>
  </conditionalFormatting>
  <printOptions/>
  <pageMargins left="0.5905511811023622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3">
      <selection activeCell="A13" sqref="A13:S22"/>
    </sheetView>
  </sheetViews>
  <sheetFormatPr defaultColWidth="0" defaultRowHeight="12.75" customHeight="1" zeroHeight="1"/>
  <cols>
    <col min="1" max="1" width="6.875" style="26" bestFit="1" customWidth="1"/>
    <col min="2" max="2" width="7.375" style="26" bestFit="1" customWidth="1"/>
    <col min="3" max="3" width="5.875" style="26" bestFit="1" customWidth="1"/>
    <col min="4" max="4" width="7.625" style="26" customWidth="1"/>
    <col min="5" max="5" width="5.875" style="26" bestFit="1" customWidth="1"/>
    <col min="6" max="6" width="6.875" style="26" bestFit="1" customWidth="1"/>
    <col min="7" max="7" width="6.375" style="26" bestFit="1" customWidth="1"/>
    <col min="8" max="8" width="6.875" style="26" bestFit="1" customWidth="1"/>
    <col min="9" max="9" width="5.875" style="26" bestFit="1" customWidth="1"/>
    <col min="10" max="10" width="7.00390625" style="26" customWidth="1"/>
    <col min="11" max="11" width="5.625" style="26" customWidth="1"/>
    <col min="12" max="12" width="6.875" style="26" customWidth="1"/>
    <col min="13" max="13" width="5.875" style="26" bestFit="1" customWidth="1"/>
    <col min="14" max="14" width="7.375" style="26" customWidth="1"/>
    <col min="15" max="15" width="5.875" style="26" customWidth="1"/>
    <col min="16" max="16" width="7.625" style="26" customWidth="1"/>
    <col min="17" max="17" width="5.75390625" style="26" customWidth="1"/>
    <col min="18" max="18" width="10.625" style="26" customWidth="1"/>
    <col min="19" max="19" width="7.625" style="26" customWidth="1"/>
    <col min="20" max="20" width="5.00390625" style="26" customWidth="1"/>
    <col min="21" max="16384" width="0" style="26" hidden="1" customWidth="1"/>
  </cols>
  <sheetData>
    <row r="1" spans="1:17" s="14" customFormat="1" ht="13.5" customHeight="1">
      <c r="A1" s="13" t="s">
        <v>322</v>
      </c>
      <c r="D1" s="132" t="s">
        <v>179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4:18" s="14" customFormat="1" ht="13.5" customHeight="1">
      <c r="D2" s="132" t="s">
        <v>168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5"/>
    </row>
    <row r="3" spans="4:17" s="14" customFormat="1" ht="13.5" customHeight="1"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4:13" s="14" customFormat="1" ht="13.5" customHeight="1"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4:17" s="14" customFormat="1" ht="13.5" customHeight="1">
      <c r="D5" s="136" t="s">
        <v>175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21" s="14" customFormat="1" ht="13.5" customHeight="1">
      <c r="A6" s="18"/>
      <c r="B6" s="18"/>
      <c r="C6" s="18"/>
      <c r="D6" s="18"/>
      <c r="E6" s="18"/>
      <c r="F6" s="18"/>
      <c r="G6" s="18"/>
      <c r="H6" s="137"/>
      <c r="I6" s="137"/>
      <c r="J6" s="137"/>
      <c r="K6" s="137"/>
      <c r="L6" s="137"/>
      <c r="M6" s="137"/>
      <c r="N6" s="18"/>
      <c r="O6" s="18"/>
      <c r="P6" s="18"/>
      <c r="Q6" s="18"/>
      <c r="R6" s="18"/>
      <c r="S6" s="18"/>
      <c r="T6" s="18"/>
      <c r="U6" s="18"/>
    </row>
    <row r="7" spans="1:21" s="14" customFormat="1" ht="13.5" customHeight="1">
      <c r="A7" s="18"/>
      <c r="B7" s="18"/>
      <c r="C7" s="18"/>
      <c r="D7" s="18"/>
      <c r="E7" s="18"/>
      <c r="F7" s="138" t="s">
        <v>178</v>
      </c>
      <c r="G7" s="138"/>
      <c r="H7" s="138"/>
      <c r="I7" s="138"/>
      <c r="J7" s="138"/>
      <c r="K7" s="138"/>
      <c r="L7" s="138"/>
      <c r="M7" s="138"/>
      <c r="N7" s="138"/>
      <c r="O7" s="19"/>
      <c r="P7" s="20"/>
      <c r="Q7" s="20"/>
      <c r="R7" s="18"/>
      <c r="S7" s="18"/>
      <c r="T7" s="18"/>
      <c r="U7" s="18"/>
    </row>
    <row r="8" spans="1:21" s="14" customFormat="1" ht="13.5" customHeight="1">
      <c r="A8" s="18"/>
      <c r="B8" s="18"/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20"/>
      <c r="R8" s="18"/>
      <c r="S8" s="18"/>
      <c r="T8" s="18"/>
      <c r="U8" s="18"/>
    </row>
    <row r="9" spans="1:21" s="14" customFormat="1" ht="13.5" customHeight="1">
      <c r="A9" s="18"/>
      <c r="B9" s="18"/>
      <c r="C9" s="18"/>
      <c r="D9" s="18"/>
      <c r="E9" s="18"/>
      <c r="F9" s="138" t="s">
        <v>169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21"/>
      <c r="R9" s="18"/>
      <c r="S9" s="18"/>
      <c r="T9" s="18"/>
      <c r="U9" s="18"/>
    </row>
    <row r="10" spans="1:21" s="14" customFormat="1" ht="13.5" customHeight="1">
      <c r="A10" s="18"/>
      <c r="B10" s="18"/>
      <c r="C10" s="18"/>
      <c r="D10" s="18"/>
      <c r="E10" s="18"/>
      <c r="F10" s="16"/>
      <c r="G10" s="16"/>
      <c r="H10" s="16"/>
      <c r="I10" s="16"/>
      <c r="J10" s="16"/>
      <c r="K10" s="16"/>
      <c r="L10" s="16"/>
      <c r="M10" s="16"/>
      <c r="N10" s="18"/>
      <c r="O10" s="18"/>
      <c r="P10" s="18"/>
      <c r="Q10" s="18"/>
      <c r="R10" s="18"/>
      <c r="S10" s="18"/>
      <c r="T10" s="18"/>
      <c r="U10" s="18"/>
    </row>
    <row r="11" spans="1:21" s="24" customFormat="1" ht="13.5" customHeight="1">
      <c r="A11" s="132" t="s">
        <v>170</v>
      </c>
      <c r="B11" s="132"/>
      <c r="C11" s="132"/>
      <c r="D11" s="132"/>
      <c r="E11" s="132"/>
      <c r="F11" s="132"/>
      <c r="G11" s="132"/>
      <c r="H11" s="132"/>
      <c r="I11" s="139" t="s">
        <v>177</v>
      </c>
      <c r="J11" s="139"/>
      <c r="K11" s="139"/>
      <c r="L11" s="22" t="s">
        <v>176</v>
      </c>
      <c r="M11" s="17"/>
      <c r="N11" s="22"/>
      <c r="O11" s="22"/>
      <c r="P11" s="22"/>
      <c r="Q11" s="22"/>
      <c r="R11" s="22"/>
      <c r="S11" s="22"/>
      <c r="T11" s="23"/>
      <c r="U11" s="23"/>
    </row>
    <row r="12" s="14" customFormat="1" ht="13.5" customHeight="1" thickBot="1"/>
    <row r="13" spans="1:19" s="25" customFormat="1" ht="15.75" customHeight="1" thickBot="1">
      <c r="A13" s="97"/>
      <c r="B13" s="140" t="s">
        <v>171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2" t="s">
        <v>172</v>
      </c>
      <c r="S13" s="145" t="s">
        <v>152</v>
      </c>
    </row>
    <row r="14" spans="1:19" ht="15.75" customHeight="1" thickBot="1">
      <c r="A14" s="98" t="s">
        <v>4</v>
      </c>
      <c r="B14" s="148" t="s">
        <v>10</v>
      </c>
      <c r="C14" s="148"/>
      <c r="D14" s="148"/>
      <c r="E14" s="149"/>
      <c r="F14" s="150" t="s">
        <v>11</v>
      </c>
      <c r="G14" s="151"/>
      <c r="H14" s="151"/>
      <c r="I14" s="152"/>
      <c r="J14" s="150" t="s">
        <v>12</v>
      </c>
      <c r="K14" s="151"/>
      <c r="L14" s="151"/>
      <c r="M14" s="152"/>
      <c r="N14" s="150" t="s">
        <v>13</v>
      </c>
      <c r="O14" s="151"/>
      <c r="P14" s="151"/>
      <c r="Q14" s="151"/>
      <c r="R14" s="143"/>
      <c r="S14" s="146"/>
    </row>
    <row r="15" spans="1:19" ht="15.75" thickBot="1">
      <c r="A15" s="99" t="s">
        <v>14</v>
      </c>
      <c r="B15" s="153" t="s">
        <v>15</v>
      </c>
      <c r="C15" s="154"/>
      <c r="D15" s="153" t="s">
        <v>173</v>
      </c>
      <c r="E15" s="154"/>
      <c r="F15" s="153" t="s">
        <v>15</v>
      </c>
      <c r="G15" s="154"/>
      <c r="H15" s="153" t="s">
        <v>173</v>
      </c>
      <c r="I15" s="154"/>
      <c r="J15" s="153" t="s">
        <v>15</v>
      </c>
      <c r="K15" s="154"/>
      <c r="L15" s="153" t="s">
        <v>173</v>
      </c>
      <c r="M15" s="154"/>
      <c r="N15" s="153" t="s">
        <v>15</v>
      </c>
      <c r="O15" s="154"/>
      <c r="P15" s="153" t="s">
        <v>173</v>
      </c>
      <c r="Q15" s="154"/>
      <c r="R15" s="143"/>
      <c r="S15" s="146"/>
    </row>
    <row r="16" spans="1:19" ht="33" customHeight="1" thickBot="1">
      <c r="A16" s="100"/>
      <c r="B16" s="101" t="s">
        <v>174</v>
      </c>
      <c r="C16" s="102" t="s">
        <v>19</v>
      </c>
      <c r="D16" s="101" t="s">
        <v>174</v>
      </c>
      <c r="E16" s="102" t="s">
        <v>19</v>
      </c>
      <c r="F16" s="101" t="s">
        <v>174</v>
      </c>
      <c r="G16" s="102" t="s">
        <v>19</v>
      </c>
      <c r="H16" s="101" t="s">
        <v>174</v>
      </c>
      <c r="I16" s="103" t="s">
        <v>19</v>
      </c>
      <c r="J16" s="104" t="s">
        <v>174</v>
      </c>
      <c r="K16" s="102" t="s">
        <v>19</v>
      </c>
      <c r="L16" s="101" t="s">
        <v>174</v>
      </c>
      <c r="M16" s="103" t="s">
        <v>19</v>
      </c>
      <c r="N16" s="104" t="s">
        <v>174</v>
      </c>
      <c r="O16" s="102" t="s">
        <v>19</v>
      </c>
      <c r="P16" s="101" t="s">
        <v>174</v>
      </c>
      <c r="Q16" s="102" t="s">
        <v>19</v>
      </c>
      <c r="R16" s="144"/>
      <c r="S16" s="147"/>
    </row>
    <row r="17" spans="1:20" ht="33" customHeight="1">
      <c r="A17" s="105">
        <v>117</v>
      </c>
      <c r="B17" s="106">
        <f>'Д3-4кл'!G43</f>
        <v>0.02011574074074074</v>
      </c>
      <c r="C17" s="107">
        <f aca="true" t="shared" si="0" ref="C17:C22">IF(B17&lt;=0,"",RANK(B17,$B$17:$B$22,1))</f>
        <v>6</v>
      </c>
      <c r="D17" s="106">
        <f>'М3-4кл'!G43</f>
        <v>0.01736111111111111</v>
      </c>
      <c r="E17" s="107">
        <f aca="true" t="shared" si="1" ref="E17:E22">IF(D17&lt;0,"",RANK(D17,$D$17:$D$22,1))</f>
        <v>6</v>
      </c>
      <c r="F17" s="106">
        <f>'Д5-6кл'!G43</f>
        <v>0.016481481481481482</v>
      </c>
      <c r="G17" s="107">
        <f aca="true" t="shared" si="2" ref="G17:G22">IF(F17&lt;=0,"",RANK(F17,$F$17:$F$22,1))</f>
        <v>6</v>
      </c>
      <c r="H17" s="106">
        <f>'М5-6кл'!G43</f>
        <v>0.015046296296296295</v>
      </c>
      <c r="I17" s="107">
        <f aca="true" t="shared" si="3" ref="I17:I22">IF(H17&lt;=0,"",RANK(H17,$H$17:$H$22,1))</f>
        <v>6</v>
      </c>
      <c r="J17" s="106">
        <f>'Д7-8кл'!G43</f>
        <v>0.03068287037037036</v>
      </c>
      <c r="K17" s="107">
        <f aca="true" t="shared" si="4" ref="K17:K22">IF(J17&lt;=0,"",RANK(J17,$J$17:$J$22,1))</f>
        <v>5</v>
      </c>
      <c r="L17" s="106">
        <f>'М7-8кл'!G43</f>
        <v>0.033101851851851855</v>
      </c>
      <c r="M17" s="107">
        <f aca="true" t="shared" si="5" ref="M17:M22">IF(L17&lt;=0,"",RANK(L17,$L$17:$L$22,1))</f>
        <v>6</v>
      </c>
      <c r="N17" s="106">
        <f>'Д9-11кл'!G43</f>
        <v>0.04256944444444445</v>
      </c>
      <c r="O17" s="107">
        <f aca="true" t="shared" si="6" ref="O17:O22">IF(N17&lt;=0,"",RANK(N17,$N$17:$N$22,1))</f>
        <v>6</v>
      </c>
      <c r="P17" s="106">
        <f>'Ю9-11кл'!G43</f>
        <v>0.06128472222222222</v>
      </c>
      <c r="Q17" s="108">
        <f aca="true" t="shared" si="7" ref="Q17:Q22">IF(P17&lt;=0,"",RANK(P17,$P$17:$P$22,1))</f>
        <v>6</v>
      </c>
      <c r="R17" s="2">
        <f aca="true" t="shared" si="8" ref="R17:R22">SUM(C17,E17,G17,I17,K17,M17,O17,Q17)</f>
        <v>47</v>
      </c>
      <c r="S17" s="109">
        <f>IF(R17&lt;=0,"",RANK(R17,$R$17:$R$22,1))</f>
        <v>6</v>
      </c>
      <c r="T17" s="42"/>
    </row>
    <row r="18" spans="1:20" ht="33" customHeight="1">
      <c r="A18" s="110">
        <v>121</v>
      </c>
      <c r="B18" s="106">
        <f>'Д3-4кл'!G44</f>
        <v>0.014374999999999999</v>
      </c>
      <c r="C18" s="107">
        <f t="shared" si="0"/>
        <v>2</v>
      </c>
      <c r="D18" s="106">
        <f>'М3-4кл'!G44</f>
        <v>0.013877314814814811</v>
      </c>
      <c r="E18" s="107">
        <f t="shared" si="1"/>
        <v>4</v>
      </c>
      <c r="F18" s="106">
        <f>'Д5-6кл'!G44</f>
        <v>0.01472222222222222</v>
      </c>
      <c r="G18" s="107">
        <f t="shared" si="2"/>
        <v>5</v>
      </c>
      <c r="H18" s="106">
        <f>'М5-6кл'!G44</f>
        <v>0.012430555555555556</v>
      </c>
      <c r="I18" s="107">
        <f t="shared" si="3"/>
        <v>5</v>
      </c>
      <c r="J18" s="106">
        <f>'Д7-8кл'!G44</f>
        <v>0.029108796296296296</v>
      </c>
      <c r="K18" s="107">
        <f t="shared" si="4"/>
        <v>4</v>
      </c>
      <c r="L18" s="106">
        <f>'М7-8кл'!G44</f>
        <v>0.022974537037037036</v>
      </c>
      <c r="M18" s="107">
        <f t="shared" si="5"/>
        <v>1</v>
      </c>
      <c r="N18" s="106">
        <f>'Д9-11кл'!G44</f>
        <v>0.03599537037037037</v>
      </c>
      <c r="O18" s="107">
        <f t="shared" si="6"/>
        <v>4</v>
      </c>
      <c r="P18" s="106">
        <f>'Ю9-11кл'!G44</f>
        <v>0.04644675925925926</v>
      </c>
      <c r="Q18" s="108">
        <f t="shared" si="7"/>
        <v>4</v>
      </c>
      <c r="R18" s="3">
        <f t="shared" si="8"/>
        <v>29</v>
      </c>
      <c r="S18" s="111">
        <f>IF(R18&lt;=0,"",RANK(R18,$R$17:$R$22,1))</f>
        <v>5</v>
      </c>
      <c r="T18" s="41"/>
    </row>
    <row r="19" spans="1:20" ht="33" customHeight="1">
      <c r="A19" s="105">
        <v>125</v>
      </c>
      <c r="B19" s="106">
        <f>'Д3-4кл'!G45</f>
        <v>0.016493055555555556</v>
      </c>
      <c r="C19" s="107">
        <f t="shared" si="0"/>
        <v>5</v>
      </c>
      <c r="D19" s="106">
        <f>'М3-4кл'!G45</f>
        <v>0.015081018518518521</v>
      </c>
      <c r="E19" s="107">
        <f t="shared" si="1"/>
        <v>5</v>
      </c>
      <c r="F19" s="106">
        <f>'Д5-6кл'!G45</f>
        <v>0.013645833333333331</v>
      </c>
      <c r="G19" s="107">
        <f t="shared" si="2"/>
        <v>4</v>
      </c>
      <c r="H19" s="106">
        <f>'М5-6кл'!G45</f>
        <v>0.00994212962962963</v>
      </c>
      <c r="I19" s="107">
        <f t="shared" si="3"/>
        <v>2</v>
      </c>
      <c r="J19" s="106">
        <f>'Д7-8кл'!G45</f>
        <v>0.016782407407407406</v>
      </c>
      <c r="K19" s="107">
        <f t="shared" si="4"/>
        <v>1</v>
      </c>
      <c r="L19" s="106">
        <f>'М7-8кл'!G45</f>
        <v>0.023159722222222224</v>
      </c>
      <c r="M19" s="107">
        <f t="shared" si="5"/>
        <v>2</v>
      </c>
      <c r="N19" s="106">
        <f>'Д9-11кл'!G45</f>
        <v>0.03386574074074074</v>
      </c>
      <c r="O19" s="107">
        <f t="shared" si="6"/>
        <v>1</v>
      </c>
      <c r="P19" s="106">
        <f>'Ю9-11кл'!G45</f>
        <v>0.04177083333333333</v>
      </c>
      <c r="Q19" s="108">
        <f t="shared" si="7"/>
        <v>3</v>
      </c>
      <c r="R19" s="3">
        <f t="shared" si="8"/>
        <v>23</v>
      </c>
      <c r="S19" s="111">
        <f>IF(R19&lt;=0,"",RANK(R19,$R$17:$R$22,1))</f>
        <v>2</v>
      </c>
      <c r="T19" s="45"/>
    </row>
    <row r="20" spans="1:20" ht="33" customHeight="1">
      <c r="A20" s="110">
        <v>126</v>
      </c>
      <c r="B20" s="106">
        <f>'Д3-4кл'!G46</f>
        <v>0.01365740740740741</v>
      </c>
      <c r="C20" s="107">
        <f t="shared" si="0"/>
        <v>1</v>
      </c>
      <c r="D20" s="106">
        <f>'М3-4кл'!G46</f>
        <v>0.013310185185185187</v>
      </c>
      <c r="E20" s="107">
        <f t="shared" si="1"/>
        <v>2</v>
      </c>
      <c r="F20" s="106">
        <f>'Д5-6кл'!G46</f>
        <v>0.013495370370370373</v>
      </c>
      <c r="G20" s="107">
        <f t="shared" si="2"/>
        <v>3</v>
      </c>
      <c r="H20" s="106">
        <f>'М5-6кл'!G46</f>
        <v>0.008171296296296298</v>
      </c>
      <c r="I20" s="107">
        <f t="shared" si="3"/>
        <v>1</v>
      </c>
      <c r="J20" s="106">
        <f>'Д7-8кл'!G46</f>
        <v>0.03234953703703704</v>
      </c>
      <c r="K20" s="107">
        <f t="shared" si="4"/>
        <v>6</v>
      </c>
      <c r="L20" s="106">
        <f>'М7-8кл'!G46</f>
        <v>0.02630787037037037</v>
      </c>
      <c r="M20" s="107">
        <f t="shared" si="5"/>
        <v>5</v>
      </c>
      <c r="N20" s="106">
        <f>'Д9-11кл'!G46</f>
        <v>0.03685185185185186</v>
      </c>
      <c r="O20" s="107">
        <f t="shared" si="6"/>
        <v>5</v>
      </c>
      <c r="P20" s="106">
        <f>'Ю9-11кл'!G46</f>
        <v>0.03943287037037037</v>
      </c>
      <c r="Q20" s="108">
        <f t="shared" si="7"/>
        <v>1</v>
      </c>
      <c r="R20" s="3">
        <f t="shared" si="8"/>
        <v>24</v>
      </c>
      <c r="S20" s="111">
        <f>IF(R20&lt;=0,"",RANK(R20,$R$17:$R$22,1))</f>
        <v>3</v>
      </c>
      <c r="T20" s="44"/>
    </row>
    <row r="21" spans="1:20" ht="33" customHeight="1">
      <c r="A21" s="110">
        <v>127</v>
      </c>
      <c r="B21" s="106">
        <f>'Д3-4кл'!G47</f>
        <v>0.015115740740740742</v>
      </c>
      <c r="C21" s="107">
        <f t="shared" si="0"/>
        <v>4</v>
      </c>
      <c r="D21" s="106">
        <f>'М3-4кл'!G47</f>
        <v>0.008611111111111111</v>
      </c>
      <c r="E21" s="107">
        <f t="shared" si="1"/>
        <v>1</v>
      </c>
      <c r="F21" s="106">
        <f>'Д5-6кл'!G47</f>
        <v>0.012974537037037034</v>
      </c>
      <c r="G21" s="107">
        <f t="shared" si="2"/>
        <v>2</v>
      </c>
      <c r="H21" s="106">
        <f>'М5-6кл'!G47</f>
        <v>0.012175925925925925</v>
      </c>
      <c r="I21" s="107">
        <f t="shared" si="3"/>
        <v>4</v>
      </c>
      <c r="J21" s="106">
        <f>'Д7-8кл'!G47</f>
        <v>0.026840277777777775</v>
      </c>
      <c r="K21" s="107">
        <f t="shared" si="4"/>
        <v>3</v>
      </c>
      <c r="L21" s="106">
        <f>'М7-8кл'!G47</f>
        <v>0.02483796296296296</v>
      </c>
      <c r="M21" s="107">
        <f t="shared" si="5"/>
        <v>3</v>
      </c>
      <c r="N21" s="106">
        <f>'Д9-11кл'!G47</f>
        <v>0.034687499999999996</v>
      </c>
      <c r="O21" s="107">
        <f t="shared" si="6"/>
        <v>2</v>
      </c>
      <c r="P21" s="106">
        <f>'Ю9-11кл'!G47</f>
        <v>0.03993055555555555</v>
      </c>
      <c r="Q21" s="108">
        <f t="shared" si="7"/>
        <v>2</v>
      </c>
      <c r="R21" s="3">
        <f t="shared" si="8"/>
        <v>21</v>
      </c>
      <c r="S21" s="111">
        <f>IF(R21&lt;=0,"",RANK(R21,$R$17:$R$22,1))</f>
        <v>1</v>
      </c>
      <c r="T21" s="43"/>
    </row>
    <row r="22" spans="1:20" ht="33" customHeight="1" thickBot="1">
      <c r="A22" s="112">
        <v>135</v>
      </c>
      <c r="B22" s="113">
        <f>'Д3-4кл'!G48</f>
        <v>0.015081018518518521</v>
      </c>
      <c r="C22" s="114">
        <f t="shared" si="0"/>
        <v>3</v>
      </c>
      <c r="D22" s="113">
        <f>'М3-4кл'!G48</f>
        <v>0.013437500000000002</v>
      </c>
      <c r="E22" s="114">
        <f t="shared" si="1"/>
        <v>3</v>
      </c>
      <c r="F22" s="113">
        <f>'Д5-6кл'!G48</f>
        <v>0.011574074074074073</v>
      </c>
      <c r="G22" s="114">
        <f t="shared" si="2"/>
        <v>1</v>
      </c>
      <c r="H22" s="113">
        <f>'М5-6кл'!G48</f>
        <v>0.010671296296296299</v>
      </c>
      <c r="I22" s="114">
        <f t="shared" si="3"/>
        <v>3</v>
      </c>
      <c r="J22" s="113">
        <f>'Д7-8кл'!G48</f>
        <v>0.025891203703703708</v>
      </c>
      <c r="K22" s="114">
        <f t="shared" si="4"/>
        <v>2</v>
      </c>
      <c r="L22" s="113">
        <f>'М7-8кл'!G48</f>
        <v>0.02509259259259259</v>
      </c>
      <c r="M22" s="114">
        <f t="shared" si="5"/>
        <v>4</v>
      </c>
      <c r="N22" s="113">
        <f>'Д9-11кл'!G48</f>
        <v>0.03575231481481482</v>
      </c>
      <c r="O22" s="114">
        <f t="shared" si="6"/>
        <v>3</v>
      </c>
      <c r="P22" s="113">
        <f>'Ю9-11кл'!G48</f>
        <v>0.06125</v>
      </c>
      <c r="Q22" s="115">
        <f t="shared" si="7"/>
        <v>5</v>
      </c>
      <c r="R22" s="4">
        <f t="shared" si="8"/>
        <v>24</v>
      </c>
      <c r="S22" s="116">
        <v>4</v>
      </c>
      <c r="T22" s="44"/>
    </row>
    <row r="23" spans="1:20" ht="15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"/>
    </row>
    <row r="24" spans="1:19" ht="15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5.75" customHeight="1">
      <c r="A25" s="118" t="s">
        <v>16</v>
      </c>
      <c r="B25" s="118"/>
      <c r="C25" s="118"/>
      <c r="D25" s="118"/>
      <c r="E25" s="118"/>
      <c r="F25" s="118"/>
      <c r="G25" s="118"/>
      <c r="H25" s="118"/>
      <c r="I25" s="118"/>
      <c r="J25" s="118"/>
      <c r="K25" s="28"/>
      <c r="L25" s="118" t="s">
        <v>323</v>
      </c>
      <c r="M25" s="118"/>
      <c r="N25" s="118"/>
      <c r="O25" s="118"/>
      <c r="P25" s="118"/>
      <c r="Q25" s="118"/>
      <c r="R25" s="118"/>
      <c r="S25" s="118"/>
    </row>
    <row r="26" spans="1:17" ht="15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5.75" customHeight="1">
      <c r="A27" s="29"/>
      <c r="B27" s="29"/>
      <c r="C27" s="29"/>
      <c r="D27" s="29"/>
      <c r="E27" s="29"/>
      <c r="F27" s="29"/>
      <c r="G27" s="29"/>
      <c r="H27" s="30"/>
      <c r="I27" s="30"/>
      <c r="J27" s="29"/>
      <c r="K27" s="29"/>
      <c r="L27" s="29"/>
      <c r="M27" s="29"/>
      <c r="N27" s="29"/>
      <c r="O27" s="29"/>
      <c r="P27" s="29"/>
      <c r="Q27" s="29"/>
    </row>
    <row r="28" spans="1:17" ht="15.75" customHeight="1" hidden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  <c r="O28" s="31"/>
      <c r="P28" s="31"/>
      <c r="Q28" s="31"/>
    </row>
    <row r="29" spans="1:17" ht="14.25" hidden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4.25" hidden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4:17" s="33" customFormat="1" ht="15" hidden="1">
      <c r="N31" s="34"/>
      <c r="O31" s="34"/>
      <c r="P31" s="34"/>
      <c r="Q31" s="34"/>
    </row>
    <row r="32" spans="1:17" ht="14.25" hidden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4.25" hidden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</sheetData>
  <sheetProtection password="DA94" sheet="1"/>
  <mergeCells count="26">
    <mergeCell ref="N15:O15"/>
    <mergeCell ref="P15:Q15"/>
    <mergeCell ref="A25:J25"/>
    <mergeCell ref="L25:S25"/>
    <mergeCell ref="B15:C15"/>
    <mergeCell ref="D15:E15"/>
    <mergeCell ref="F15:G15"/>
    <mergeCell ref="H15:I15"/>
    <mergeCell ref="J15:K15"/>
    <mergeCell ref="L15:M15"/>
    <mergeCell ref="F9:P9"/>
    <mergeCell ref="A11:H11"/>
    <mergeCell ref="I11:K11"/>
    <mergeCell ref="B13:Q13"/>
    <mergeCell ref="R13:R16"/>
    <mergeCell ref="S13:S16"/>
    <mergeCell ref="B14:E14"/>
    <mergeCell ref="F14:I14"/>
    <mergeCell ref="J14:M14"/>
    <mergeCell ref="N14:Q14"/>
    <mergeCell ref="D1:Q1"/>
    <mergeCell ref="D2:Q2"/>
    <mergeCell ref="D3:Q3"/>
    <mergeCell ref="D5:Q5"/>
    <mergeCell ref="H6:M6"/>
    <mergeCell ref="F7:N7"/>
  </mergeCells>
  <conditionalFormatting sqref="S17:S22">
    <cfRule type="cellIs" priority="1" dxfId="57" operator="lessThan" stopIfTrue="1">
      <formula>4</formula>
    </cfRule>
  </conditionalFormatting>
  <printOptions/>
  <pageMargins left="0.3937007874015748" right="0" top="0.3937007874015748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Гессель ТТ</cp:lastModifiedBy>
  <cp:lastPrinted>2014-02-28T08:04:53Z</cp:lastPrinted>
  <dcterms:created xsi:type="dcterms:W3CDTF">1996-10-08T23:32:33Z</dcterms:created>
  <dcterms:modified xsi:type="dcterms:W3CDTF">2014-02-28T09:33:07Z</dcterms:modified>
  <cp:category/>
  <cp:version/>
  <cp:contentType/>
  <cp:contentStatus/>
</cp:coreProperties>
</file>