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70" tabRatio="546" activeTab="0"/>
  </bookViews>
  <sheets>
    <sheet name="Таблица Сводная IX Cпартакиад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<sst xmlns="http://schemas.openxmlformats.org/spreadsheetml/2006/main" count="92" uniqueCount="48">
  <si>
    <t>сумма мест</t>
  </si>
  <si>
    <t>Баскетбол</t>
  </si>
  <si>
    <t>Волейбол</t>
  </si>
  <si>
    <t xml:space="preserve">  </t>
  </si>
  <si>
    <t xml:space="preserve">                                                                  УПРАВЛЕНИЕ  ОБРАЗОВАНИЯ АДМИНИСТРАЦИИ ГОРОДА СНЕЖИНСКА</t>
  </si>
  <si>
    <t xml:space="preserve">                                                                               СВОДНАЯ ТАБЛИЦА ОБЩЕКОМАНДНОГО ПЕРВЕНСТВА</t>
  </si>
  <si>
    <t>МБОУ</t>
  </si>
  <si>
    <t>Сумма очков</t>
  </si>
  <si>
    <t>Место</t>
  </si>
  <si>
    <t>(коэффиц=1,5)</t>
  </si>
  <si>
    <t>место</t>
  </si>
  <si>
    <t>очки</t>
  </si>
  <si>
    <t xml:space="preserve">                                                                                     </t>
  </si>
  <si>
    <t xml:space="preserve"> юноши</t>
  </si>
  <si>
    <t>девушки</t>
  </si>
  <si>
    <t>эстафета</t>
  </si>
  <si>
    <t xml:space="preserve">девушки </t>
  </si>
  <si>
    <t xml:space="preserve">сумма мест </t>
  </si>
  <si>
    <t xml:space="preserve"> юноши </t>
  </si>
  <si>
    <t xml:space="preserve"> Стрельба пулевая </t>
  </si>
  <si>
    <t xml:space="preserve">         Стритбол </t>
  </si>
  <si>
    <r>
      <t xml:space="preserve"> </t>
    </r>
    <r>
      <rPr>
        <b/>
        <sz val="10"/>
        <rFont val="Arial"/>
        <family val="2"/>
      </rPr>
      <t>Лёгкая атлетика</t>
    </r>
  </si>
  <si>
    <t>(коэффициент = 2)</t>
  </si>
  <si>
    <t xml:space="preserve">     (коэффициент = 1,5)</t>
  </si>
  <si>
    <t xml:space="preserve"> (коэффициент = 2)</t>
  </si>
  <si>
    <t xml:space="preserve">         (коэффициент = 2)</t>
  </si>
  <si>
    <t xml:space="preserve"> П л а в а н и е</t>
  </si>
  <si>
    <t>мальчики</t>
  </si>
  <si>
    <t>девочки</t>
  </si>
  <si>
    <t>3 - 4 класс</t>
  </si>
  <si>
    <t>5 - 6 класс</t>
  </si>
  <si>
    <t>7 - 8 класс</t>
  </si>
  <si>
    <t>9 -11 класс</t>
  </si>
  <si>
    <t>юноши</t>
  </si>
  <si>
    <r>
      <t xml:space="preserve">Лыжные гонки </t>
    </r>
    <r>
      <rPr>
        <sz val="10"/>
        <rFont val="Arial"/>
        <family val="2"/>
      </rPr>
      <t>(коэффициент = 2)</t>
    </r>
  </si>
  <si>
    <t>cумма мест</t>
  </si>
  <si>
    <t>"Любимому городу - наши рекорды!"</t>
  </si>
  <si>
    <t xml:space="preserve">            IX CПАРТАКИАДА ШКОЛЬНИКОВ ОБЩЕОБРАЗОВАТЕЛЬНЫХ УЧРЕЖДЕНИЙ</t>
  </si>
  <si>
    <t>(коэффицент=2)</t>
  </si>
  <si>
    <t xml:space="preserve">                                                                    Челябинская область, Снежинский городской округ, г. Снежинск  2012 - 2013 учебный год</t>
  </si>
  <si>
    <t>Президент.сост.</t>
  </si>
  <si>
    <t>Главный судья Спартакиады:                           Гессель Т.Т.</t>
  </si>
  <si>
    <t>Главный секретарь:                                            Шаров В.М.</t>
  </si>
  <si>
    <t>ИТОГО</t>
  </si>
  <si>
    <t>- места вне зачёта</t>
  </si>
  <si>
    <t>мест</t>
  </si>
  <si>
    <t>По семи зачётным видам спорта программы</t>
  </si>
  <si>
    <t>Сумма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</si>
</sst>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8">
    <font>
      <sz val="10"/>
      <name val="Arial"/>
      <family val="0"/>
    </font>
    <font>
      <b/>
      <i/>
      <sz val="14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b/>
      <i/>
      <sz val="12"/>
      <color indexed="12"/>
      <name val="Arial"/>
      <family val="2"/>
    </font>
    <font>
      <b/>
      <i/>
      <sz val="10"/>
      <name val="Monotype Corsiva"/>
      <family val="4"/>
    </font>
    <font>
      <b/>
      <i/>
      <sz val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1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Arial"/>
      <family val="2"/>
    </font>
    <font>
      <sz val="12"/>
      <color indexed="8"/>
      <name val="Arial"/>
      <family val="2"/>
    </font>
    <font>
      <b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  <font>
      <b/>
      <sz val="16"/>
      <color rgb="FF0070C0"/>
      <name val="Arial"/>
      <family val="2"/>
    </font>
    <font>
      <b/>
      <sz val="16"/>
      <color rgb="FFFF0000"/>
      <name val="Arial"/>
      <family val="2"/>
    </font>
    <font>
      <b/>
      <sz val="16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textRotation="90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90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textRotation="90"/>
    </xf>
    <xf numFmtId="0" fontId="16" fillId="0" borderId="23" xfId="0" applyFont="1" applyFill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24" xfId="0" applyFill="1" applyBorder="1" applyAlignment="1">
      <alignment horizontal="center" vertical="center" textRotation="90"/>
    </xf>
    <xf numFmtId="0" fontId="0" fillId="0" borderId="18" xfId="0" applyFill="1" applyBorder="1" applyAlignment="1">
      <alignment horizontal="center" vertical="center" textRotation="90" wrapText="1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17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17" fillId="0" borderId="17" xfId="53" applyFont="1" applyFill="1" applyBorder="1" applyAlignment="1">
      <alignment horizontal="center" vertical="center"/>
      <protection/>
    </xf>
    <xf numFmtId="0" fontId="61" fillId="0" borderId="12" xfId="53" applyFont="1" applyFill="1" applyBorder="1" applyAlignment="1">
      <alignment horizontal="center" vertical="center"/>
      <protection/>
    </xf>
    <xf numFmtId="0" fontId="18" fillId="0" borderId="17" xfId="53" applyFont="1" applyFill="1" applyBorder="1" applyAlignment="1">
      <alignment horizontal="center" vertical="center"/>
      <protection/>
    </xf>
    <xf numFmtId="0" fontId="19" fillId="0" borderId="12" xfId="53" applyFont="1" applyFill="1" applyBorder="1" applyAlignment="1">
      <alignment horizontal="center" vertical="center"/>
      <protection/>
    </xf>
    <xf numFmtId="0" fontId="19" fillId="0" borderId="25" xfId="53" applyFont="1" applyFill="1" applyBorder="1" applyAlignment="1">
      <alignment horizontal="center" vertical="center"/>
      <protection/>
    </xf>
    <xf numFmtId="0" fontId="18" fillId="0" borderId="13" xfId="53" applyFont="1" applyFill="1" applyBorder="1" applyAlignment="1">
      <alignment horizontal="center" vertical="center"/>
      <protection/>
    </xf>
    <xf numFmtId="0" fontId="17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/>
    </xf>
    <xf numFmtId="1" fontId="62" fillId="0" borderId="12" xfId="0" applyNumberFormat="1" applyFont="1" applyFill="1" applyBorder="1" applyAlignment="1">
      <alignment horizontal="center" vertical="center"/>
    </xf>
    <xf numFmtId="1" fontId="62" fillId="0" borderId="24" xfId="0" applyNumberFormat="1" applyFont="1" applyFill="1" applyBorder="1" applyAlignment="1">
      <alignment horizontal="center" vertical="center"/>
    </xf>
    <xf numFmtId="1" fontId="62" fillId="0" borderId="15" xfId="0" applyNumberFormat="1" applyFont="1" applyFill="1" applyBorder="1" applyAlignment="1">
      <alignment horizontal="center" vertical="center"/>
    </xf>
    <xf numFmtId="1" fontId="63" fillId="0" borderId="14" xfId="0" applyNumberFormat="1" applyFont="1" applyFill="1" applyBorder="1" applyAlignment="1">
      <alignment horizontal="center" vertical="center"/>
    </xf>
    <xf numFmtId="1" fontId="63" fillId="0" borderId="15" xfId="0" applyNumberFormat="1" applyFont="1" applyFill="1" applyBorder="1" applyAlignment="1">
      <alignment horizontal="center" vertical="center"/>
    </xf>
    <xf numFmtId="1" fontId="63" fillId="0" borderId="12" xfId="0" applyNumberFormat="1" applyFont="1" applyFill="1" applyBorder="1" applyAlignment="1">
      <alignment horizontal="center" vertical="center"/>
    </xf>
    <xf numFmtId="1" fontId="63" fillId="0" borderId="26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90" wrapText="1"/>
    </xf>
    <xf numFmtId="1" fontId="2" fillId="0" borderId="1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" fontId="61" fillId="0" borderId="12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184" fontId="22" fillId="0" borderId="19" xfId="0" applyNumberFormat="1" applyFont="1" applyFill="1" applyBorder="1" applyAlignment="1">
      <alignment horizontal="center" vertical="center"/>
    </xf>
    <xf numFmtId="184" fontId="22" fillId="0" borderId="27" xfId="0" applyNumberFormat="1" applyFont="1" applyFill="1" applyBorder="1" applyAlignment="1">
      <alignment horizontal="center" vertical="center"/>
    </xf>
    <xf numFmtId="184" fontId="22" fillId="0" borderId="28" xfId="0" applyNumberFormat="1" applyFont="1" applyFill="1" applyBorder="1" applyAlignment="1">
      <alignment horizontal="center" vertical="center"/>
    </xf>
    <xf numFmtId="184" fontId="22" fillId="0" borderId="24" xfId="0" applyNumberFormat="1" applyFont="1" applyFill="1" applyBorder="1" applyAlignment="1">
      <alignment horizontal="center" vertical="center"/>
    </xf>
    <xf numFmtId="184" fontId="22" fillId="0" borderId="26" xfId="0" applyNumberFormat="1" applyFont="1" applyFill="1" applyBorder="1" applyAlignment="1">
      <alignment horizontal="center" vertical="center"/>
    </xf>
    <xf numFmtId="184" fontId="22" fillId="0" borderId="29" xfId="0" applyNumberFormat="1" applyFont="1" applyFill="1" applyBorder="1" applyAlignment="1">
      <alignment horizontal="center" vertical="center"/>
    </xf>
    <xf numFmtId="1" fontId="64" fillId="0" borderId="17" xfId="0" applyNumberFormat="1" applyFont="1" applyFill="1" applyBorder="1" applyAlignment="1">
      <alignment horizontal="center" vertical="center"/>
    </xf>
    <xf numFmtId="1" fontId="10" fillId="33" borderId="27" xfId="0" applyNumberFormat="1" applyFont="1" applyFill="1" applyBorder="1" applyAlignment="1">
      <alignment horizontal="center" vertical="center"/>
    </xf>
    <xf numFmtId="1" fontId="10" fillId="33" borderId="21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textRotation="90"/>
    </xf>
    <xf numFmtId="1" fontId="12" fillId="33" borderId="17" xfId="0" applyNumberFormat="1" applyFont="1" applyFill="1" applyBorder="1" applyAlignment="1">
      <alignment horizontal="center" vertical="center"/>
    </xf>
    <xf numFmtId="1" fontId="65" fillId="33" borderId="17" xfId="0" applyNumberFormat="1" applyFont="1" applyFill="1" applyBorder="1" applyAlignment="1">
      <alignment horizontal="center" vertical="center"/>
    </xf>
    <xf numFmtId="1" fontId="66" fillId="33" borderId="25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textRotation="90"/>
    </xf>
    <xf numFmtId="1" fontId="12" fillId="33" borderId="12" xfId="0" applyNumberFormat="1" applyFont="1" applyFill="1" applyBorder="1" applyAlignment="1">
      <alignment horizontal="center" vertical="center"/>
    </xf>
    <xf numFmtId="1" fontId="65" fillId="33" borderId="12" xfId="0" applyNumberFormat="1" applyFont="1" applyFill="1" applyBorder="1" applyAlignment="1">
      <alignment horizontal="center" vertical="center"/>
    </xf>
    <xf numFmtId="1" fontId="66" fillId="33" borderId="12" xfId="0" applyNumberFormat="1" applyFont="1" applyFill="1" applyBorder="1" applyAlignment="1">
      <alignment horizontal="center" vertical="center"/>
    </xf>
    <xf numFmtId="1" fontId="67" fillId="33" borderId="13" xfId="0" applyNumberFormat="1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textRotation="90"/>
    </xf>
    <xf numFmtId="0" fontId="12" fillId="33" borderId="14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1" fontId="67" fillId="33" borderId="17" xfId="0" applyNumberFormat="1" applyFont="1" applyFill="1" applyBorder="1" applyAlignment="1">
      <alignment horizontal="center" vertical="center"/>
    </xf>
    <xf numFmtId="1" fontId="66" fillId="33" borderId="17" xfId="0" applyNumberFormat="1" applyFont="1" applyFill="1" applyBorder="1" applyAlignment="1">
      <alignment horizontal="center" vertical="center"/>
    </xf>
    <xf numFmtId="0" fontId="12" fillId="33" borderId="17" xfId="53" applyFont="1" applyFill="1" applyBorder="1" applyAlignment="1">
      <alignment horizontal="center" vertical="center"/>
      <protection/>
    </xf>
    <xf numFmtId="0" fontId="13" fillId="33" borderId="17" xfId="53" applyFont="1" applyFill="1" applyBorder="1" applyAlignment="1">
      <alignment horizontal="center" vertical="center"/>
      <protection/>
    </xf>
    <xf numFmtId="0" fontId="11" fillId="33" borderId="30" xfId="53" applyFont="1" applyFill="1" applyBorder="1" applyAlignment="1">
      <alignment horizontal="center" vertical="center"/>
      <protection/>
    </xf>
    <xf numFmtId="0" fontId="10" fillId="33" borderId="25" xfId="53" applyFont="1" applyFill="1" applyBorder="1" applyAlignment="1">
      <alignment horizontal="center" vertical="center"/>
      <protection/>
    </xf>
    <xf numFmtId="0" fontId="13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1" fontId="12" fillId="34" borderId="17" xfId="0" applyNumberFormat="1" applyFont="1" applyFill="1" applyBorder="1" applyAlignment="1">
      <alignment horizontal="center" vertical="center"/>
    </xf>
    <xf numFmtId="1" fontId="12" fillId="34" borderId="12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1" fontId="12" fillId="34" borderId="25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7" xfId="53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49" fontId="0" fillId="0" borderId="0" xfId="0" applyNumberFormat="1" applyFont="1" applyAlignment="1">
      <alignment/>
    </xf>
    <xf numFmtId="0" fontId="12" fillId="33" borderId="31" xfId="0" applyFont="1" applyFill="1" applyBorder="1" applyAlignment="1">
      <alignment horizontal="center" vertical="center"/>
    </xf>
    <xf numFmtId="0" fontId="67" fillId="33" borderId="32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0" fillId="35" borderId="34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78" fontId="0" fillId="0" borderId="0" xfId="43" applyFont="1" applyBorder="1" applyAlignment="1">
      <alignment horizontal="center" vertical="center" textRotation="90" readingOrder="2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 textRotation="90" wrapText="1"/>
    </xf>
    <xf numFmtId="0" fontId="9" fillId="33" borderId="43" xfId="0" applyFont="1" applyFill="1" applyBorder="1" applyAlignment="1">
      <alignment horizontal="center" vertical="center" textRotation="90" wrapText="1"/>
    </xf>
    <xf numFmtId="0" fontId="9" fillId="33" borderId="44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3" fillId="35" borderId="46" xfId="0" applyFont="1" applyFill="1" applyBorder="1" applyAlignment="1">
      <alignment horizontal="center" wrapText="1"/>
    </xf>
    <xf numFmtId="0" fontId="23" fillId="35" borderId="29" xfId="0" applyFont="1" applyFill="1" applyBorder="1" applyAlignment="1">
      <alignment horizontal="center" wrapText="1"/>
    </xf>
    <xf numFmtId="178" fontId="16" fillId="0" borderId="40" xfId="43" applyFont="1" applyFill="1" applyBorder="1" applyAlignment="1">
      <alignment horizontal="center" vertical="center" textRotation="90" readingOrder="2"/>
    </xf>
    <xf numFmtId="178" fontId="16" fillId="0" borderId="45" xfId="43" applyFont="1" applyFill="1" applyBorder="1" applyAlignment="1">
      <alignment horizontal="center" vertical="center" textRotation="90" readingOrder="2"/>
    </xf>
    <xf numFmtId="178" fontId="16" fillId="0" borderId="27" xfId="43" applyFont="1" applyFill="1" applyBorder="1" applyAlignment="1">
      <alignment horizontal="center" vertical="center" textRotation="90" readingOrder="2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42" xfId="0" applyFont="1" applyFill="1" applyBorder="1" applyAlignment="1">
      <alignment horizontal="center" vertical="center" textRotation="255"/>
    </xf>
    <xf numFmtId="0" fontId="9" fillId="0" borderId="43" xfId="0" applyFont="1" applyFill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center" vertical="center" textRotation="255"/>
    </xf>
    <xf numFmtId="0" fontId="9" fillId="0" borderId="39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ОД Итог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142875</xdr:colOff>
      <xdr:row>5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238125</xdr:colOff>
      <xdr:row>8</xdr:row>
      <xdr:rowOff>76200</xdr:rowOff>
    </xdr:from>
    <xdr:to>
      <xdr:col>56</xdr:col>
      <xdr:colOff>85725</xdr:colOff>
      <xdr:row>14</xdr:row>
      <xdr:rowOff>142875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428750"/>
          <a:ext cx="1076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180975</xdr:colOff>
      <xdr:row>8</xdr:row>
      <xdr:rowOff>28575</xdr:rowOff>
    </xdr:from>
    <xdr:to>
      <xdr:col>45</xdr:col>
      <xdr:colOff>38100</xdr:colOff>
      <xdr:row>14</xdr:row>
      <xdr:rowOff>9525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82350" y="138112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371475</xdr:colOff>
      <xdr:row>9</xdr:row>
      <xdr:rowOff>19050</xdr:rowOff>
    </xdr:from>
    <xdr:to>
      <xdr:col>40</xdr:col>
      <xdr:colOff>133350</xdr:colOff>
      <xdr:row>14</xdr:row>
      <xdr:rowOff>161925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39325" y="15335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8</xdr:row>
      <xdr:rowOff>38100</xdr:rowOff>
    </xdr:from>
    <xdr:to>
      <xdr:col>17</xdr:col>
      <xdr:colOff>19050</xdr:colOff>
      <xdr:row>14</xdr:row>
      <xdr:rowOff>95250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1390650"/>
          <a:ext cx="885825" cy="10287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18</xdr:col>
      <xdr:colOff>123825</xdr:colOff>
      <xdr:row>8</xdr:row>
      <xdr:rowOff>114300</xdr:rowOff>
    </xdr:from>
    <xdr:to>
      <xdr:col>21</xdr:col>
      <xdr:colOff>304800</xdr:colOff>
      <xdr:row>13</xdr:row>
      <xdr:rowOff>142875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33950" y="146685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209550</xdr:colOff>
      <xdr:row>8</xdr:row>
      <xdr:rowOff>57150</xdr:rowOff>
    </xdr:from>
    <xdr:to>
      <xdr:col>26</xdr:col>
      <xdr:colOff>95250</xdr:colOff>
      <xdr:row>13</xdr:row>
      <xdr:rowOff>133350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43625" y="1409700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114300</xdr:colOff>
      <xdr:row>8</xdr:row>
      <xdr:rowOff>142875</xdr:rowOff>
    </xdr:from>
    <xdr:to>
      <xdr:col>31</xdr:col>
      <xdr:colOff>28575</xdr:colOff>
      <xdr:row>14</xdr:row>
      <xdr:rowOff>9525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86625" y="1495425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171450</xdr:colOff>
      <xdr:row>8</xdr:row>
      <xdr:rowOff>133350</xdr:rowOff>
    </xdr:from>
    <xdr:to>
      <xdr:col>36</xdr:col>
      <xdr:colOff>57150</xdr:colOff>
      <xdr:row>13</xdr:row>
      <xdr:rowOff>152400</xdr:rowOff>
    </xdr:to>
    <xdr:pic>
      <xdr:nvPicPr>
        <xdr:cNvPr id="9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82025" y="148590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</xdr:row>
      <xdr:rowOff>28575</xdr:rowOff>
    </xdr:from>
    <xdr:to>
      <xdr:col>3</xdr:col>
      <xdr:colOff>152400</xdr:colOff>
      <xdr:row>14</xdr:row>
      <xdr:rowOff>76200</xdr:rowOff>
    </xdr:to>
    <xdr:pic>
      <xdr:nvPicPr>
        <xdr:cNvPr id="10" name="Picture 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381125"/>
          <a:ext cx="981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8</xdr:row>
      <xdr:rowOff>28575</xdr:rowOff>
    </xdr:from>
    <xdr:to>
      <xdr:col>7</xdr:col>
      <xdr:colOff>219075</xdr:colOff>
      <xdr:row>14</xdr:row>
      <xdr:rowOff>104775</xdr:rowOff>
    </xdr:to>
    <xdr:pic>
      <xdr:nvPicPr>
        <xdr:cNvPr id="11" name="Picture 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1381125"/>
          <a:ext cx="914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8</xdr:row>
      <xdr:rowOff>161925</xdr:rowOff>
    </xdr:from>
    <xdr:to>
      <xdr:col>12</xdr:col>
      <xdr:colOff>38100</xdr:colOff>
      <xdr:row>14</xdr:row>
      <xdr:rowOff>47625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24125" y="1514475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209550</xdr:colOff>
      <xdr:row>8</xdr:row>
      <xdr:rowOff>152400</xdr:rowOff>
    </xdr:from>
    <xdr:to>
      <xdr:col>53</xdr:col>
      <xdr:colOff>123825</xdr:colOff>
      <xdr:row>14</xdr:row>
      <xdr:rowOff>114300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06475" y="15049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76200</xdr:colOff>
      <xdr:row>8</xdr:row>
      <xdr:rowOff>57150</xdr:rowOff>
    </xdr:from>
    <xdr:to>
      <xdr:col>50</xdr:col>
      <xdr:colOff>0</xdr:colOff>
      <xdr:row>14</xdr:row>
      <xdr:rowOff>133350</xdr:rowOff>
    </xdr:to>
    <xdr:pic>
      <xdr:nvPicPr>
        <xdr:cNvPr id="14" name="Picture 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449175" y="14097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85725</xdr:colOff>
      <xdr:row>0</xdr:row>
      <xdr:rowOff>0</xdr:rowOff>
    </xdr:from>
    <xdr:to>
      <xdr:col>55</xdr:col>
      <xdr:colOff>285750</xdr:colOff>
      <xdr:row>5</xdr:row>
      <xdr:rowOff>161925</xdr:rowOff>
    </xdr:to>
    <xdr:pic>
      <xdr:nvPicPr>
        <xdr:cNvPr id="15" name="Picture 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011275" y="0"/>
          <a:ext cx="1504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105;&#1075;&#1082;&#1072;&#1103;%20&#1072;&#1090;&#1083;&#1077;&#1090;&#1080;&#1082;&#1072;%20%20&#1074;%20&#1088;&#1072;&#1084;&#1082;&#1072;&#1093;%20&#1055;&#1088;&#1077;&#1079;&#1080;&#1076;&#1077;&#1085;&#1090;&#1089;&#1082;&#1080;&#1093;%20&#1089;&#1087;&#1086;&#1088;&#1090;&#1080;&#1074;&#1085;&#1099;&#1093;%20&#1080;&#1075;&#1088;2013\&#1055;&#1088;&#1086;&#1090;&#1086;&#1082;&#1086;&#1083;%20&#1083;.&#1072;&#1090;&#1083;&#1077;&#1090;&#1080;&#1082;&#1072;2012&#1075;.&#1056;&#1072;&#1079;&#1076;&#1077;&#1083;&#1100;&#1085;&#1086;%20&#1044;&#1077;&#1074;.&#1070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 юноши"/>
      <sheetName val="Протокол юноши"/>
      <sheetName val="Л атл Итоги"/>
      <sheetName val="Сводный Протокол"/>
      <sheetName val="Нормативы девушки"/>
      <sheetName val="Протокол девушки"/>
      <sheetName val="Стрельба"/>
    </sheetNames>
    <sheetDataSet>
      <sheetData sheetId="1">
        <row r="16">
          <cell r="Q16">
            <v>2</v>
          </cell>
        </row>
        <row r="26">
          <cell r="Q26">
            <v>6</v>
          </cell>
        </row>
        <row r="36">
          <cell r="Q36">
            <v>4</v>
          </cell>
        </row>
        <row r="46">
          <cell r="Q46">
            <v>3</v>
          </cell>
        </row>
        <row r="56">
          <cell r="Q56">
            <v>1</v>
          </cell>
        </row>
        <row r="66">
          <cell r="Q66">
            <v>5</v>
          </cell>
        </row>
      </sheetData>
      <sheetData sheetId="2">
        <row r="18">
          <cell r="H18">
            <v>2</v>
          </cell>
          <cell r="K18">
            <v>2</v>
          </cell>
        </row>
        <row r="19">
          <cell r="H19">
            <v>4</v>
          </cell>
          <cell r="K19">
            <v>4</v>
          </cell>
        </row>
        <row r="20">
          <cell r="H20">
            <v>6</v>
          </cell>
          <cell r="K20">
            <v>6</v>
          </cell>
        </row>
        <row r="21">
          <cell r="H21">
            <v>5</v>
          </cell>
          <cell r="K21">
            <v>5</v>
          </cell>
        </row>
        <row r="22">
          <cell r="H22">
            <v>1</v>
          </cell>
          <cell r="K22">
            <v>1</v>
          </cell>
        </row>
        <row r="23">
          <cell r="H23">
            <v>3</v>
          </cell>
          <cell r="K23">
            <v>3</v>
          </cell>
        </row>
      </sheetData>
      <sheetData sheetId="5">
        <row r="16">
          <cell r="Q16">
            <v>2</v>
          </cell>
        </row>
        <row r="26">
          <cell r="Q26">
            <v>3</v>
          </cell>
        </row>
        <row r="36">
          <cell r="Q36">
            <v>5</v>
          </cell>
        </row>
        <row r="46">
          <cell r="Q46">
            <v>6</v>
          </cell>
        </row>
        <row r="56">
          <cell r="Q56">
            <v>1</v>
          </cell>
        </row>
        <row r="66">
          <cell r="Q6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G46"/>
  <sheetViews>
    <sheetView tabSelected="1" zoomScale="70" zoomScaleNormal="70" zoomScalePageLayoutView="0" workbookViewId="0" topLeftCell="A1">
      <selection activeCell="AE16" sqref="AE16"/>
    </sheetView>
  </sheetViews>
  <sheetFormatPr defaultColWidth="9.140625" defaultRowHeight="12.75"/>
  <cols>
    <col min="1" max="1" width="5.57421875" style="0" customWidth="1"/>
    <col min="2" max="6" width="3.7109375" style="0" customWidth="1"/>
    <col min="7" max="7" width="5.7109375" style="0" customWidth="1"/>
    <col min="8" max="11" width="3.7109375" style="0" customWidth="1"/>
    <col min="12" max="12" width="4.421875" style="0" customWidth="1"/>
    <col min="13" max="16" width="3.7109375" style="0" customWidth="1"/>
    <col min="17" max="17" width="4.421875" style="0" customWidth="1"/>
    <col min="18" max="21" width="3.7109375" style="0" customWidth="1"/>
    <col min="22" max="22" width="5.7109375" style="0" customWidth="1"/>
    <col min="23" max="35" width="3.7109375" style="0" customWidth="1"/>
    <col min="36" max="36" width="4.7109375" style="0" customWidth="1"/>
    <col min="37" max="37" width="5.7109375" style="0" customWidth="1"/>
    <col min="38" max="38" width="4.7109375" style="0" customWidth="1"/>
    <col min="39" max="39" width="5.140625" style="0" customWidth="1"/>
    <col min="40" max="44" width="3.7109375" style="0" customWidth="1"/>
    <col min="45" max="45" width="5.7109375" style="0" customWidth="1"/>
    <col min="46" max="49" width="3.7109375" style="0" customWidth="1"/>
    <col min="50" max="50" width="5.7109375" style="0" customWidth="1"/>
    <col min="51" max="51" width="6.421875" style="0" customWidth="1"/>
    <col min="52" max="52" width="4.28125" style="0" customWidth="1"/>
    <col min="53" max="53" width="4.57421875" style="0" customWidth="1"/>
    <col min="54" max="54" width="4.7109375" style="0" customWidth="1"/>
    <col min="55" max="55" width="6.00390625" style="0" customWidth="1"/>
    <col min="56" max="56" width="7.7109375" style="0" customWidth="1"/>
    <col min="57" max="57" width="6.421875" style="0" customWidth="1"/>
    <col min="58" max="58" width="5.8515625" style="0" customWidth="1"/>
  </cols>
  <sheetData>
    <row r="1" spans="1:20" ht="12.75">
      <c r="A1" s="1" t="s">
        <v>3</v>
      </c>
      <c r="B1" s="2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54" ht="12.75" customHeight="1">
      <c r="A2" s="160" t="s">
        <v>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3"/>
      <c r="AJ2" s="3"/>
      <c r="AK2" s="3"/>
      <c r="AL2" s="3"/>
      <c r="AM2" s="3"/>
      <c r="AN2" s="3"/>
      <c r="AO2" s="3"/>
      <c r="AP2" s="3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44" ht="12.75" customHeight="1">
      <c r="A3" s="165" t="s">
        <v>36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20" ht="12.7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56" ht="15">
      <c r="A5" s="162" t="s">
        <v>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</row>
    <row r="6" spans="1:56" ht="15" customHeight="1">
      <c r="A6" s="163" t="s">
        <v>12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</row>
    <row r="7" spans="1:56" ht="12.75">
      <c r="A7" s="161" t="s">
        <v>39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</row>
    <row r="8" spans="1:56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</row>
    <row r="9" spans="1:56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58" ht="12.75" customHeight="1" thickBot="1">
      <c r="A18" s="168" t="s">
        <v>6</v>
      </c>
      <c r="B18" s="174" t="s">
        <v>21</v>
      </c>
      <c r="C18" s="175"/>
      <c r="D18" s="175"/>
      <c r="E18" s="175"/>
      <c r="F18" s="175"/>
      <c r="G18" s="176"/>
      <c r="H18" s="171" t="s">
        <v>20</v>
      </c>
      <c r="I18" s="172"/>
      <c r="J18" s="172"/>
      <c r="K18" s="172"/>
      <c r="L18" s="173"/>
      <c r="M18" s="15"/>
      <c r="N18" s="134" t="s">
        <v>1</v>
      </c>
      <c r="O18" s="134"/>
      <c r="P18" s="134"/>
      <c r="Q18" s="15"/>
      <c r="R18" s="133" t="s">
        <v>19</v>
      </c>
      <c r="S18" s="134"/>
      <c r="T18" s="134"/>
      <c r="U18" s="134"/>
      <c r="V18" s="135"/>
      <c r="W18" s="154" t="s">
        <v>34</v>
      </c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6"/>
      <c r="AL18" s="133" t="s">
        <v>2</v>
      </c>
      <c r="AM18" s="135"/>
      <c r="AN18" s="133" t="s">
        <v>26</v>
      </c>
      <c r="AO18" s="134"/>
      <c r="AP18" s="134"/>
      <c r="AQ18" s="134"/>
      <c r="AR18" s="134"/>
      <c r="AS18" s="134"/>
      <c r="AT18" s="133" t="s">
        <v>2</v>
      </c>
      <c r="AU18" s="134"/>
      <c r="AV18" s="134"/>
      <c r="AW18" s="134"/>
      <c r="AX18" s="135"/>
      <c r="AY18" s="134" t="s">
        <v>40</v>
      </c>
      <c r="AZ18" s="134"/>
      <c r="BA18" s="135"/>
      <c r="BB18" s="142" t="s">
        <v>35</v>
      </c>
      <c r="BC18" s="151" t="s">
        <v>7</v>
      </c>
      <c r="BD18" s="139" t="s">
        <v>8</v>
      </c>
      <c r="BE18" s="127" t="s">
        <v>47</v>
      </c>
      <c r="BF18" s="125" t="s">
        <v>8</v>
      </c>
    </row>
    <row r="19" spans="1:58" ht="12.75" customHeight="1">
      <c r="A19" s="169"/>
      <c r="B19" s="145" t="s">
        <v>22</v>
      </c>
      <c r="C19" s="146"/>
      <c r="D19" s="146"/>
      <c r="E19" s="146"/>
      <c r="F19" s="146"/>
      <c r="G19" s="148"/>
      <c r="H19" s="177" t="s">
        <v>23</v>
      </c>
      <c r="I19" s="178"/>
      <c r="J19" s="178"/>
      <c r="K19" s="178"/>
      <c r="L19" s="179"/>
      <c r="M19" s="177" t="s">
        <v>23</v>
      </c>
      <c r="N19" s="178"/>
      <c r="O19" s="178"/>
      <c r="P19" s="178"/>
      <c r="Q19" s="179"/>
      <c r="R19" s="157" t="s">
        <v>25</v>
      </c>
      <c r="S19" s="158"/>
      <c r="T19" s="158"/>
      <c r="U19" s="158"/>
      <c r="V19" s="159"/>
      <c r="W19" s="145" t="s">
        <v>29</v>
      </c>
      <c r="X19" s="146"/>
      <c r="Y19" s="147"/>
      <c r="Z19" s="145" t="s">
        <v>30</v>
      </c>
      <c r="AA19" s="146"/>
      <c r="AB19" s="148"/>
      <c r="AC19" s="145" t="s">
        <v>31</v>
      </c>
      <c r="AD19" s="146"/>
      <c r="AE19" s="148"/>
      <c r="AF19" s="145" t="s">
        <v>32</v>
      </c>
      <c r="AG19" s="146"/>
      <c r="AH19" s="148"/>
      <c r="AI19" s="130" t="s">
        <v>43</v>
      </c>
      <c r="AJ19" s="131"/>
      <c r="AK19" s="132"/>
      <c r="AL19" s="136" t="s">
        <v>9</v>
      </c>
      <c r="AM19" s="138"/>
      <c r="AN19" s="145" t="s">
        <v>24</v>
      </c>
      <c r="AO19" s="146"/>
      <c r="AP19" s="146"/>
      <c r="AQ19" s="146"/>
      <c r="AR19" s="146"/>
      <c r="AS19" s="146"/>
      <c r="AT19" s="136" t="s">
        <v>9</v>
      </c>
      <c r="AU19" s="137"/>
      <c r="AV19" s="137"/>
      <c r="AW19" s="137"/>
      <c r="AX19" s="138"/>
      <c r="AY19" s="146" t="s">
        <v>38</v>
      </c>
      <c r="AZ19" s="146"/>
      <c r="BA19" s="148"/>
      <c r="BB19" s="143"/>
      <c r="BC19" s="152"/>
      <c r="BD19" s="140"/>
      <c r="BE19" s="128" t="s">
        <v>45</v>
      </c>
      <c r="BF19" s="126"/>
    </row>
    <row r="20" spans="1:59" ht="69.75" customHeight="1">
      <c r="A20" s="170"/>
      <c r="B20" s="5" t="s">
        <v>13</v>
      </c>
      <c r="C20" s="6" t="s">
        <v>14</v>
      </c>
      <c r="D20" s="6" t="s">
        <v>15</v>
      </c>
      <c r="E20" s="6" t="s">
        <v>17</v>
      </c>
      <c r="F20" s="83" t="s">
        <v>10</v>
      </c>
      <c r="G20" s="27" t="s">
        <v>11</v>
      </c>
      <c r="H20" s="5" t="s">
        <v>13</v>
      </c>
      <c r="I20" s="6" t="s">
        <v>16</v>
      </c>
      <c r="J20" s="6" t="s">
        <v>0</v>
      </c>
      <c r="K20" s="83" t="s">
        <v>10</v>
      </c>
      <c r="L20" s="27" t="s">
        <v>11</v>
      </c>
      <c r="M20" s="5" t="s">
        <v>13</v>
      </c>
      <c r="N20" s="6" t="s">
        <v>16</v>
      </c>
      <c r="O20" s="6" t="s">
        <v>0</v>
      </c>
      <c r="P20" s="83" t="s">
        <v>10</v>
      </c>
      <c r="Q20" s="27" t="s">
        <v>11</v>
      </c>
      <c r="R20" s="5" t="s">
        <v>18</v>
      </c>
      <c r="S20" s="6" t="s">
        <v>16</v>
      </c>
      <c r="T20" s="6" t="s">
        <v>0</v>
      </c>
      <c r="U20" s="83" t="s">
        <v>10</v>
      </c>
      <c r="V20" s="27" t="s">
        <v>11</v>
      </c>
      <c r="W20" s="23" t="s">
        <v>27</v>
      </c>
      <c r="X20" s="31" t="s">
        <v>28</v>
      </c>
      <c r="Y20" s="32" t="s">
        <v>0</v>
      </c>
      <c r="Z20" s="23" t="s">
        <v>27</v>
      </c>
      <c r="AA20" s="14" t="s">
        <v>28</v>
      </c>
      <c r="AB20" s="32" t="s">
        <v>0</v>
      </c>
      <c r="AC20" s="23" t="s">
        <v>33</v>
      </c>
      <c r="AD20" s="14" t="s">
        <v>14</v>
      </c>
      <c r="AE20" s="32" t="s">
        <v>0</v>
      </c>
      <c r="AF20" s="23" t="s">
        <v>33</v>
      </c>
      <c r="AG20" s="14" t="s">
        <v>14</v>
      </c>
      <c r="AH20" s="32" t="s">
        <v>0</v>
      </c>
      <c r="AI20" s="65" t="s">
        <v>0</v>
      </c>
      <c r="AJ20" s="83" t="s">
        <v>10</v>
      </c>
      <c r="AK20" s="27" t="s">
        <v>11</v>
      </c>
      <c r="AL20" s="92" t="s">
        <v>10</v>
      </c>
      <c r="AM20" s="27" t="s">
        <v>11</v>
      </c>
      <c r="AN20" s="5" t="s">
        <v>13</v>
      </c>
      <c r="AO20" s="6" t="s">
        <v>16</v>
      </c>
      <c r="AP20" s="6" t="s">
        <v>15</v>
      </c>
      <c r="AQ20" s="6" t="s">
        <v>0</v>
      </c>
      <c r="AR20" s="83" t="s">
        <v>10</v>
      </c>
      <c r="AS20" s="26" t="s">
        <v>11</v>
      </c>
      <c r="AT20" s="5" t="s">
        <v>13</v>
      </c>
      <c r="AU20" s="6" t="s">
        <v>16</v>
      </c>
      <c r="AV20" s="6" t="s">
        <v>0</v>
      </c>
      <c r="AW20" s="83" t="s">
        <v>10</v>
      </c>
      <c r="AX20" s="27" t="s">
        <v>11</v>
      </c>
      <c r="AY20" s="18" t="s">
        <v>11</v>
      </c>
      <c r="AZ20" s="79" t="s">
        <v>10</v>
      </c>
      <c r="BA20" s="27" t="s">
        <v>11</v>
      </c>
      <c r="BB20" s="144"/>
      <c r="BC20" s="153"/>
      <c r="BD20" s="141"/>
      <c r="BE20" s="149" t="s">
        <v>46</v>
      </c>
      <c r="BF20" s="150"/>
      <c r="BG20" s="129"/>
    </row>
    <row r="21" spans="1:59" ht="24.75" customHeight="1">
      <c r="A21" s="21">
        <v>117</v>
      </c>
      <c r="B21" s="53">
        <f>ABS('[1]Протокол юноши'!Q16)</f>
        <v>2</v>
      </c>
      <c r="C21" s="48">
        <f>ABS('[1]Протокол девушки'!Q16)</f>
        <v>2</v>
      </c>
      <c r="D21" s="48">
        <f>'[1]Л атл Итоги'!H18</f>
        <v>2</v>
      </c>
      <c r="E21" s="7">
        <f aca="true" t="shared" si="0" ref="E21:E26">SUM(B21:D21)</f>
        <v>6</v>
      </c>
      <c r="F21" s="106">
        <f>'[1]Л атл Итоги'!K18</f>
        <v>2</v>
      </c>
      <c r="G21" s="69">
        <f aca="true" t="shared" si="1" ref="G21:G26">F21*2</f>
        <v>4</v>
      </c>
      <c r="H21" s="49">
        <v>1</v>
      </c>
      <c r="I21" s="54">
        <v>3</v>
      </c>
      <c r="J21" s="7">
        <f aca="true" t="shared" si="2" ref="J21:J26">SUM(H21:I21)</f>
        <v>4</v>
      </c>
      <c r="K21" s="104">
        <v>1</v>
      </c>
      <c r="L21" s="69">
        <f aca="true" t="shared" si="3" ref="L21:L26">K21*1.5</f>
        <v>1.5</v>
      </c>
      <c r="M21" s="10">
        <v>5</v>
      </c>
      <c r="N21" s="11">
        <v>6</v>
      </c>
      <c r="O21" s="7">
        <f aca="true" t="shared" si="4" ref="O21:O26">SUM(M21:N21)</f>
        <v>11</v>
      </c>
      <c r="P21" s="90">
        <v>6</v>
      </c>
      <c r="Q21" s="69">
        <f aca="true" t="shared" si="5" ref="Q21:Q26">P21*1.5</f>
        <v>9</v>
      </c>
      <c r="R21" s="39">
        <v>4</v>
      </c>
      <c r="S21" s="40">
        <v>6</v>
      </c>
      <c r="T21" s="7">
        <f aca="true" t="shared" si="6" ref="T21:T26">SUM(R21:S21)</f>
        <v>10</v>
      </c>
      <c r="U21" s="99">
        <v>5</v>
      </c>
      <c r="V21" s="75">
        <f aca="true" t="shared" si="7" ref="V21:V26">U21*2</f>
        <v>10</v>
      </c>
      <c r="W21" s="24">
        <v>6</v>
      </c>
      <c r="X21" s="38">
        <v>6</v>
      </c>
      <c r="Y21" s="33">
        <f aca="true" t="shared" si="8" ref="Y21:Y26">SUM(W21:X21)</f>
        <v>12</v>
      </c>
      <c r="Z21" s="24">
        <v>6</v>
      </c>
      <c r="AA21" s="36">
        <v>6</v>
      </c>
      <c r="AB21" s="33">
        <f aca="true" t="shared" si="9" ref="AB21:AB26">SUM(Z21:AA21)</f>
        <v>12</v>
      </c>
      <c r="AC21" s="24">
        <v>6</v>
      </c>
      <c r="AD21" s="36">
        <v>6</v>
      </c>
      <c r="AE21" s="33">
        <f aca="true" t="shared" si="10" ref="AE21:AE26">SUM(AC21:AD21)</f>
        <v>12</v>
      </c>
      <c r="AF21" s="24">
        <v>6</v>
      </c>
      <c r="AG21" s="36">
        <v>6</v>
      </c>
      <c r="AH21" s="33">
        <f aca="true" t="shared" si="11" ref="AH21:AH26">SUM(AF21:AG21)</f>
        <v>12</v>
      </c>
      <c r="AI21" s="16">
        <f aca="true" t="shared" si="12" ref="AI21:AI26">SUM(Y21,AB21,AE21,AH21)</f>
        <v>48</v>
      </c>
      <c r="AJ21" s="108">
        <v>6</v>
      </c>
      <c r="AK21" s="69">
        <f aca="true" t="shared" si="13" ref="AK21:AK26">AJ21*2</f>
        <v>12</v>
      </c>
      <c r="AL21" s="93">
        <v>5</v>
      </c>
      <c r="AM21" s="69">
        <f aca="true" t="shared" si="14" ref="AM21:AM26">AL21*1.5</f>
        <v>7.5</v>
      </c>
      <c r="AN21" s="10">
        <v>6</v>
      </c>
      <c r="AO21" s="11">
        <v>5</v>
      </c>
      <c r="AP21" s="11">
        <v>6</v>
      </c>
      <c r="AQ21" s="7">
        <f aca="true" t="shared" si="15" ref="AQ21:AQ26">SUM(AN21:AP21)</f>
        <v>17</v>
      </c>
      <c r="AR21" s="110">
        <v>6</v>
      </c>
      <c r="AS21" s="73">
        <f aca="true" t="shared" si="16" ref="AS21:AS26">AR21*2</f>
        <v>12</v>
      </c>
      <c r="AT21" s="24">
        <v>4</v>
      </c>
      <c r="AU21" s="36">
        <v>5</v>
      </c>
      <c r="AV21" s="33">
        <f aca="true" t="shared" si="17" ref="AV21:AV26">SUM(AT21:AU21)</f>
        <v>9</v>
      </c>
      <c r="AW21" s="84">
        <v>5</v>
      </c>
      <c r="AX21" s="69">
        <f aca="true" t="shared" si="18" ref="AX21:AX26">AW21*1.5</f>
        <v>7.5</v>
      </c>
      <c r="AY21" s="55">
        <v>2613</v>
      </c>
      <c r="AZ21" s="80">
        <v>4</v>
      </c>
      <c r="BA21" s="19">
        <f aca="true" t="shared" si="19" ref="BA21:BA26">AZ21*2</f>
        <v>8</v>
      </c>
      <c r="BB21" s="77">
        <f aca="true" t="shared" si="20" ref="BB21:BB26">SUM(F21+K21+P21+U21+AJ21+AL21+AR21+AW21+AZ21)</f>
        <v>40</v>
      </c>
      <c r="BC21" s="71">
        <f aca="true" t="shared" si="21" ref="BC21:BC26">SUM(G21,L21,Q21,V21,AK21,AM21,AS21,AX21,BA21)</f>
        <v>71.5</v>
      </c>
      <c r="BD21" s="116">
        <v>5</v>
      </c>
      <c r="BE21" s="121">
        <v>28</v>
      </c>
      <c r="BF21" s="122">
        <v>5</v>
      </c>
      <c r="BG21" s="129"/>
    </row>
    <row r="22" spans="1:59" ht="24.75" customHeight="1">
      <c r="A22" s="21">
        <v>121</v>
      </c>
      <c r="B22" s="10">
        <f>ABS('[1]Протокол юноши'!Q26)</f>
        <v>6</v>
      </c>
      <c r="C22" s="54">
        <f>ABS('[1]Протокол девушки'!Q26)</f>
        <v>3</v>
      </c>
      <c r="D22" s="11">
        <f>'[1]Л атл Итоги'!H19</f>
        <v>4</v>
      </c>
      <c r="E22" s="7">
        <f t="shared" si="0"/>
        <v>13</v>
      </c>
      <c r="F22" s="90">
        <f>'[1]Л атл Итоги'!K19</f>
        <v>4</v>
      </c>
      <c r="G22" s="69">
        <f t="shared" si="1"/>
        <v>8</v>
      </c>
      <c r="H22" s="10">
        <v>6</v>
      </c>
      <c r="I22" s="11">
        <v>6</v>
      </c>
      <c r="J22" s="7">
        <f t="shared" si="2"/>
        <v>12</v>
      </c>
      <c r="K22" s="110">
        <v>6</v>
      </c>
      <c r="L22" s="69">
        <f t="shared" si="3"/>
        <v>9</v>
      </c>
      <c r="M22" s="10">
        <v>4</v>
      </c>
      <c r="N22" s="11">
        <v>5</v>
      </c>
      <c r="O22" s="7">
        <f t="shared" si="4"/>
        <v>9</v>
      </c>
      <c r="P22" s="110">
        <v>5</v>
      </c>
      <c r="Q22" s="69">
        <f t="shared" si="5"/>
        <v>7.5</v>
      </c>
      <c r="R22" s="41">
        <v>3</v>
      </c>
      <c r="S22" s="40">
        <v>4</v>
      </c>
      <c r="T22" s="7">
        <f t="shared" si="6"/>
        <v>7</v>
      </c>
      <c r="U22" s="100">
        <v>3</v>
      </c>
      <c r="V22" s="75">
        <f t="shared" si="7"/>
        <v>6</v>
      </c>
      <c r="W22" s="61">
        <v>2</v>
      </c>
      <c r="X22" s="38">
        <v>3</v>
      </c>
      <c r="Y22" s="34">
        <f t="shared" si="8"/>
        <v>5</v>
      </c>
      <c r="Z22" s="24">
        <v>5</v>
      </c>
      <c r="AA22" s="63">
        <v>2</v>
      </c>
      <c r="AB22" s="34">
        <f t="shared" si="9"/>
        <v>7</v>
      </c>
      <c r="AC22" s="24">
        <v>4</v>
      </c>
      <c r="AD22" s="58">
        <v>1</v>
      </c>
      <c r="AE22" s="34">
        <f t="shared" si="10"/>
        <v>5</v>
      </c>
      <c r="AF22" s="24">
        <v>4</v>
      </c>
      <c r="AG22" s="36">
        <v>4</v>
      </c>
      <c r="AH22" s="34">
        <f t="shared" si="11"/>
        <v>8</v>
      </c>
      <c r="AI22" s="16">
        <f t="shared" si="12"/>
        <v>25</v>
      </c>
      <c r="AJ22" s="80">
        <v>4</v>
      </c>
      <c r="AK22" s="69">
        <f t="shared" si="13"/>
        <v>8</v>
      </c>
      <c r="AL22" s="94">
        <v>1</v>
      </c>
      <c r="AM22" s="69">
        <f t="shared" si="14"/>
        <v>1.5</v>
      </c>
      <c r="AN22" s="10">
        <v>2</v>
      </c>
      <c r="AO22" s="11">
        <v>2</v>
      </c>
      <c r="AP22" s="11">
        <v>2</v>
      </c>
      <c r="AQ22" s="7">
        <f t="shared" si="15"/>
        <v>6</v>
      </c>
      <c r="AR22" s="88">
        <v>1</v>
      </c>
      <c r="AS22" s="73">
        <f t="shared" si="16"/>
        <v>2</v>
      </c>
      <c r="AT22" s="24">
        <v>6</v>
      </c>
      <c r="AU22" s="63">
        <v>2</v>
      </c>
      <c r="AV22" s="33">
        <f t="shared" si="17"/>
        <v>8</v>
      </c>
      <c r="AW22" s="84">
        <v>4</v>
      </c>
      <c r="AX22" s="69">
        <f t="shared" si="18"/>
        <v>6</v>
      </c>
      <c r="AY22" s="55">
        <v>2896</v>
      </c>
      <c r="AZ22" s="81">
        <v>2</v>
      </c>
      <c r="BA22" s="19">
        <f t="shared" si="19"/>
        <v>4</v>
      </c>
      <c r="BB22" s="77">
        <f t="shared" si="20"/>
        <v>30</v>
      </c>
      <c r="BC22" s="71">
        <f t="shared" si="21"/>
        <v>52</v>
      </c>
      <c r="BD22" s="117">
        <v>3</v>
      </c>
      <c r="BE22" s="121">
        <v>19</v>
      </c>
      <c r="BF22" s="122">
        <v>3</v>
      </c>
      <c r="BG22" s="129"/>
    </row>
    <row r="23" spans="1:58" ht="24.75" customHeight="1">
      <c r="A23" s="21">
        <v>125</v>
      </c>
      <c r="B23" s="10">
        <f>ABS('[1]Протокол юноши'!Q36)</f>
        <v>4</v>
      </c>
      <c r="C23" s="11">
        <f>ABS('[1]Протокол девушки'!Q36)</f>
        <v>5</v>
      </c>
      <c r="D23" s="11">
        <f>'[1]Л атл Итоги'!H20</f>
        <v>6</v>
      </c>
      <c r="E23" s="7">
        <f t="shared" si="0"/>
        <v>15</v>
      </c>
      <c r="F23" s="110">
        <f>'[1]Л атл Итоги'!K20</f>
        <v>6</v>
      </c>
      <c r="G23" s="69">
        <f t="shared" si="1"/>
        <v>12</v>
      </c>
      <c r="H23" s="10">
        <v>4</v>
      </c>
      <c r="I23" s="11">
        <v>5</v>
      </c>
      <c r="J23" s="7">
        <f t="shared" si="2"/>
        <v>9</v>
      </c>
      <c r="K23" s="90">
        <v>5</v>
      </c>
      <c r="L23" s="69">
        <f t="shared" si="3"/>
        <v>7.5</v>
      </c>
      <c r="M23" s="47">
        <v>3</v>
      </c>
      <c r="N23" s="11">
        <v>4</v>
      </c>
      <c r="O23" s="7">
        <f t="shared" si="4"/>
        <v>7</v>
      </c>
      <c r="P23" s="103">
        <v>3</v>
      </c>
      <c r="Q23" s="69">
        <f t="shared" si="5"/>
        <v>4.5</v>
      </c>
      <c r="R23" s="39">
        <v>6</v>
      </c>
      <c r="S23" s="40">
        <v>5</v>
      </c>
      <c r="T23" s="7">
        <f t="shared" si="6"/>
        <v>11</v>
      </c>
      <c r="U23" s="113">
        <v>6</v>
      </c>
      <c r="V23" s="75">
        <f t="shared" si="7"/>
        <v>12</v>
      </c>
      <c r="W23" s="24">
        <v>5</v>
      </c>
      <c r="X23" s="38">
        <v>5</v>
      </c>
      <c r="Y23" s="34">
        <f t="shared" si="8"/>
        <v>10</v>
      </c>
      <c r="Z23" s="57">
        <v>1</v>
      </c>
      <c r="AA23" s="58">
        <v>1</v>
      </c>
      <c r="AB23" s="34">
        <f t="shared" si="9"/>
        <v>2</v>
      </c>
      <c r="AC23" s="24">
        <v>5</v>
      </c>
      <c r="AD23" s="36">
        <v>5</v>
      </c>
      <c r="AE23" s="34">
        <f t="shared" si="10"/>
        <v>10</v>
      </c>
      <c r="AF23" s="57">
        <v>1</v>
      </c>
      <c r="AG23" s="58">
        <v>1</v>
      </c>
      <c r="AH23" s="34">
        <f t="shared" si="11"/>
        <v>2</v>
      </c>
      <c r="AI23" s="16">
        <f t="shared" si="12"/>
        <v>24</v>
      </c>
      <c r="AJ23" s="97">
        <v>3</v>
      </c>
      <c r="AK23" s="69">
        <f t="shared" si="13"/>
        <v>6</v>
      </c>
      <c r="AL23" s="93">
        <v>4</v>
      </c>
      <c r="AM23" s="69">
        <f t="shared" si="14"/>
        <v>6</v>
      </c>
      <c r="AN23" s="10">
        <v>3</v>
      </c>
      <c r="AO23" s="11">
        <v>4</v>
      </c>
      <c r="AP23" s="11">
        <v>3</v>
      </c>
      <c r="AQ23" s="7">
        <f t="shared" si="15"/>
        <v>10</v>
      </c>
      <c r="AR23" s="89">
        <v>3</v>
      </c>
      <c r="AS23" s="73">
        <f t="shared" si="16"/>
        <v>6</v>
      </c>
      <c r="AT23" s="61">
        <v>2</v>
      </c>
      <c r="AU23" s="68">
        <v>3</v>
      </c>
      <c r="AV23" s="33">
        <f t="shared" si="17"/>
        <v>5</v>
      </c>
      <c r="AW23" s="85">
        <v>2</v>
      </c>
      <c r="AX23" s="69">
        <f t="shared" si="18"/>
        <v>3</v>
      </c>
      <c r="AY23" s="55">
        <v>2504</v>
      </c>
      <c r="AZ23" s="80">
        <v>5</v>
      </c>
      <c r="BA23" s="19">
        <f t="shared" si="19"/>
        <v>10</v>
      </c>
      <c r="BB23" s="77">
        <f t="shared" si="20"/>
        <v>37</v>
      </c>
      <c r="BC23" s="71">
        <f t="shared" si="21"/>
        <v>67</v>
      </c>
      <c r="BD23" s="118">
        <v>4</v>
      </c>
      <c r="BE23" s="121">
        <v>25</v>
      </c>
      <c r="BF23" s="122">
        <v>4</v>
      </c>
    </row>
    <row r="24" spans="1:58" ht="24.75" customHeight="1">
      <c r="A24" s="21">
        <v>126</v>
      </c>
      <c r="B24" s="47">
        <f>ABS('[1]Протокол юноши'!Q46)</f>
        <v>3</v>
      </c>
      <c r="C24" s="11">
        <f>ABS('[1]Протокол девушки'!Q46)</f>
        <v>6</v>
      </c>
      <c r="D24" s="11">
        <f>'[1]Л атл Итоги'!H21</f>
        <v>5</v>
      </c>
      <c r="E24" s="7">
        <f t="shared" si="0"/>
        <v>14</v>
      </c>
      <c r="F24" s="90">
        <f>'[1]Л атл Итоги'!K21</f>
        <v>5</v>
      </c>
      <c r="G24" s="69">
        <f t="shared" si="1"/>
        <v>10</v>
      </c>
      <c r="H24" s="10">
        <v>5</v>
      </c>
      <c r="I24" s="50">
        <v>1</v>
      </c>
      <c r="J24" s="7">
        <f t="shared" si="2"/>
        <v>6</v>
      </c>
      <c r="K24" s="103">
        <v>3</v>
      </c>
      <c r="L24" s="69">
        <f t="shared" si="3"/>
        <v>4.5</v>
      </c>
      <c r="M24" s="10">
        <v>6</v>
      </c>
      <c r="N24" s="48">
        <v>2</v>
      </c>
      <c r="O24" s="7">
        <f t="shared" si="4"/>
        <v>8</v>
      </c>
      <c r="P24" s="90">
        <v>4</v>
      </c>
      <c r="Q24" s="69">
        <f t="shared" si="5"/>
        <v>6</v>
      </c>
      <c r="R24" s="39">
        <v>5</v>
      </c>
      <c r="S24" s="42">
        <v>3</v>
      </c>
      <c r="T24" s="7">
        <f t="shared" si="6"/>
        <v>8</v>
      </c>
      <c r="U24" s="99">
        <v>4</v>
      </c>
      <c r="V24" s="69">
        <f t="shared" si="7"/>
        <v>8</v>
      </c>
      <c r="W24" s="24">
        <v>3</v>
      </c>
      <c r="X24" s="38">
        <v>4</v>
      </c>
      <c r="Y24" s="34">
        <f t="shared" si="8"/>
        <v>7</v>
      </c>
      <c r="Z24" s="24">
        <v>3</v>
      </c>
      <c r="AA24" s="36">
        <v>3</v>
      </c>
      <c r="AB24" s="34">
        <f t="shared" si="9"/>
        <v>6</v>
      </c>
      <c r="AC24" s="61">
        <v>2</v>
      </c>
      <c r="AD24" s="36">
        <v>3</v>
      </c>
      <c r="AE24" s="34">
        <f t="shared" si="10"/>
        <v>5</v>
      </c>
      <c r="AF24" s="61">
        <v>2</v>
      </c>
      <c r="AG24" s="63">
        <v>2</v>
      </c>
      <c r="AH24" s="34">
        <f t="shared" si="11"/>
        <v>4</v>
      </c>
      <c r="AI24" s="16">
        <f t="shared" si="12"/>
        <v>22</v>
      </c>
      <c r="AJ24" s="98">
        <v>1</v>
      </c>
      <c r="AK24" s="69">
        <f t="shared" si="13"/>
        <v>2</v>
      </c>
      <c r="AL24" s="93">
        <v>6</v>
      </c>
      <c r="AM24" s="69">
        <f t="shared" si="14"/>
        <v>9</v>
      </c>
      <c r="AN24" s="10">
        <v>5</v>
      </c>
      <c r="AO24" s="11">
        <v>1</v>
      </c>
      <c r="AP24" s="11">
        <v>6</v>
      </c>
      <c r="AQ24" s="7">
        <f t="shared" si="15"/>
        <v>12</v>
      </c>
      <c r="AR24" s="90">
        <v>5</v>
      </c>
      <c r="AS24" s="73">
        <f t="shared" si="16"/>
        <v>10</v>
      </c>
      <c r="AT24" s="24">
        <v>5</v>
      </c>
      <c r="AU24" s="36">
        <v>6</v>
      </c>
      <c r="AV24" s="33">
        <f t="shared" si="17"/>
        <v>11</v>
      </c>
      <c r="AW24" s="109">
        <v>6</v>
      </c>
      <c r="AX24" s="69">
        <f t="shared" si="18"/>
        <v>9</v>
      </c>
      <c r="AY24" s="76">
        <v>2349</v>
      </c>
      <c r="AZ24" s="108">
        <v>6</v>
      </c>
      <c r="BA24" s="19">
        <f t="shared" si="19"/>
        <v>12</v>
      </c>
      <c r="BB24" s="77">
        <f t="shared" si="20"/>
        <v>40</v>
      </c>
      <c r="BC24" s="71">
        <f t="shared" si="21"/>
        <v>70.5</v>
      </c>
      <c r="BD24" s="118">
        <v>6</v>
      </c>
      <c r="BE24" s="121">
        <v>28</v>
      </c>
      <c r="BF24" s="122">
        <v>6</v>
      </c>
    </row>
    <row r="25" spans="1:58" ht="24.75" customHeight="1">
      <c r="A25" s="21">
        <v>127</v>
      </c>
      <c r="B25" s="49">
        <f>ABS('[1]Протокол юноши'!Q56)</f>
        <v>1</v>
      </c>
      <c r="C25" s="50">
        <f>ABS('[1]Протокол девушки'!Q56)</f>
        <v>1</v>
      </c>
      <c r="D25" s="50">
        <f>'[1]Л атл Итоги'!H22</f>
        <v>1</v>
      </c>
      <c r="E25" s="7">
        <f t="shared" si="0"/>
        <v>3</v>
      </c>
      <c r="F25" s="104">
        <f>'[1]Л атл Итоги'!K22</f>
        <v>1</v>
      </c>
      <c r="G25" s="69">
        <f t="shared" si="1"/>
        <v>2</v>
      </c>
      <c r="H25" s="10">
        <v>2</v>
      </c>
      <c r="I25" s="48">
        <v>2</v>
      </c>
      <c r="J25" s="7">
        <f t="shared" si="2"/>
        <v>4</v>
      </c>
      <c r="K25" s="106">
        <v>2</v>
      </c>
      <c r="L25" s="69">
        <f t="shared" si="3"/>
        <v>3</v>
      </c>
      <c r="M25" s="49">
        <v>1</v>
      </c>
      <c r="N25" s="50">
        <v>1</v>
      </c>
      <c r="O25" s="7">
        <f t="shared" si="4"/>
        <v>2</v>
      </c>
      <c r="P25" s="104">
        <v>1</v>
      </c>
      <c r="Q25" s="69">
        <f t="shared" si="5"/>
        <v>1.5</v>
      </c>
      <c r="R25" s="43">
        <v>2</v>
      </c>
      <c r="S25" s="44">
        <v>1</v>
      </c>
      <c r="T25" s="7">
        <f t="shared" si="6"/>
        <v>3</v>
      </c>
      <c r="U25" s="101">
        <v>1</v>
      </c>
      <c r="V25" s="75">
        <f t="shared" si="7"/>
        <v>2</v>
      </c>
      <c r="W25" s="24">
        <v>4</v>
      </c>
      <c r="X25" s="59">
        <v>1</v>
      </c>
      <c r="Y25" s="34">
        <f t="shared" si="8"/>
        <v>5</v>
      </c>
      <c r="Z25" s="24">
        <v>4</v>
      </c>
      <c r="AA25" s="36">
        <v>5</v>
      </c>
      <c r="AB25" s="34">
        <f t="shared" si="9"/>
        <v>9</v>
      </c>
      <c r="AC25" s="57">
        <v>1</v>
      </c>
      <c r="AD25" s="63">
        <v>2</v>
      </c>
      <c r="AE25" s="34">
        <f t="shared" si="10"/>
        <v>3</v>
      </c>
      <c r="AF25" s="24">
        <v>3</v>
      </c>
      <c r="AG25" s="36">
        <v>3</v>
      </c>
      <c r="AH25" s="34">
        <f t="shared" si="11"/>
        <v>6</v>
      </c>
      <c r="AI25" s="16">
        <f t="shared" si="12"/>
        <v>23</v>
      </c>
      <c r="AJ25" s="81">
        <v>2</v>
      </c>
      <c r="AK25" s="69">
        <f t="shared" si="13"/>
        <v>4</v>
      </c>
      <c r="AL25" s="95">
        <v>2</v>
      </c>
      <c r="AM25" s="69">
        <f t="shared" si="14"/>
        <v>3</v>
      </c>
      <c r="AN25" s="10">
        <v>4</v>
      </c>
      <c r="AO25" s="11">
        <v>3</v>
      </c>
      <c r="AP25" s="11">
        <v>4</v>
      </c>
      <c r="AQ25" s="7">
        <f t="shared" si="15"/>
        <v>11</v>
      </c>
      <c r="AR25" s="110">
        <v>4</v>
      </c>
      <c r="AS25" s="73">
        <f t="shared" si="16"/>
        <v>8</v>
      </c>
      <c r="AT25" s="57">
        <v>1</v>
      </c>
      <c r="AU25" s="58">
        <v>1</v>
      </c>
      <c r="AV25" s="33">
        <f t="shared" si="17"/>
        <v>2</v>
      </c>
      <c r="AW25" s="86">
        <v>1</v>
      </c>
      <c r="AX25" s="69">
        <f t="shared" si="18"/>
        <v>1.5</v>
      </c>
      <c r="AY25" s="55">
        <v>2766</v>
      </c>
      <c r="AZ25" s="108">
        <v>3</v>
      </c>
      <c r="BA25" s="19">
        <f t="shared" si="19"/>
        <v>6</v>
      </c>
      <c r="BB25" s="77">
        <f t="shared" si="20"/>
        <v>17</v>
      </c>
      <c r="BC25" s="71">
        <f t="shared" si="21"/>
        <v>31</v>
      </c>
      <c r="BD25" s="119">
        <v>1</v>
      </c>
      <c r="BE25" s="121">
        <v>10</v>
      </c>
      <c r="BF25" s="122">
        <v>1</v>
      </c>
    </row>
    <row r="26" spans="1:58" ht="24.75" customHeight="1" thickBot="1">
      <c r="A26" s="22">
        <v>135</v>
      </c>
      <c r="B26" s="12">
        <f>ABS('[1]Протокол юноши'!Q66)</f>
        <v>5</v>
      </c>
      <c r="C26" s="13">
        <f>ABS('[1]Протокол девушки'!Q66)</f>
        <v>4</v>
      </c>
      <c r="D26" s="52">
        <f>'[1]Л атл Итоги'!H23</f>
        <v>3</v>
      </c>
      <c r="E26" s="8">
        <f t="shared" si="0"/>
        <v>12</v>
      </c>
      <c r="F26" s="107">
        <f>'[1]Л атл Итоги'!K23</f>
        <v>3</v>
      </c>
      <c r="G26" s="70">
        <f t="shared" si="1"/>
        <v>6</v>
      </c>
      <c r="H26" s="12">
        <v>3</v>
      </c>
      <c r="I26" s="13">
        <v>4</v>
      </c>
      <c r="J26" s="8">
        <f t="shared" si="2"/>
        <v>7</v>
      </c>
      <c r="K26" s="112">
        <v>4</v>
      </c>
      <c r="L26" s="70">
        <f t="shared" si="3"/>
        <v>6</v>
      </c>
      <c r="M26" s="51">
        <v>2</v>
      </c>
      <c r="N26" s="52">
        <v>3</v>
      </c>
      <c r="O26" s="8">
        <f t="shared" si="4"/>
        <v>5</v>
      </c>
      <c r="P26" s="105">
        <v>2</v>
      </c>
      <c r="Q26" s="70">
        <f t="shared" si="5"/>
        <v>3</v>
      </c>
      <c r="R26" s="45">
        <v>1</v>
      </c>
      <c r="S26" s="46">
        <v>2</v>
      </c>
      <c r="T26" s="8">
        <f t="shared" si="6"/>
        <v>3</v>
      </c>
      <c r="U26" s="102">
        <v>2</v>
      </c>
      <c r="V26" s="72">
        <f t="shared" si="7"/>
        <v>4</v>
      </c>
      <c r="W26" s="60">
        <v>1</v>
      </c>
      <c r="X26" s="64">
        <v>2</v>
      </c>
      <c r="Y26" s="35">
        <f t="shared" si="8"/>
        <v>3</v>
      </c>
      <c r="Z26" s="62">
        <v>2</v>
      </c>
      <c r="AA26" s="37">
        <v>4</v>
      </c>
      <c r="AB26" s="35">
        <f t="shared" si="9"/>
        <v>6</v>
      </c>
      <c r="AC26" s="25">
        <v>3</v>
      </c>
      <c r="AD26" s="37">
        <v>4</v>
      </c>
      <c r="AE26" s="35">
        <f t="shared" si="10"/>
        <v>7</v>
      </c>
      <c r="AF26" s="25">
        <v>5</v>
      </c>
      <c r="AG26" s="37">
        <v>5</v>
      </c>
      <c r="AH26" s="35">
        <f t="shared" si="11"/>
        <v>10</v>
      </c>
      <c r="AI26" s="17">
        <f t="shared" si="12"/>
        <v>26</v>
      </c>
      <c r="AJ26" s="111">
        <v>5</v>
      </c>
      <c r="AK26" s="70">
        <f t="shared" si="13"/>
        <v>10</v>
      </c>
      <c r="AL26" s="96">
        <v>3</v>
      </c>
      <c r="AM26" s="70">
        <f t="shared" si="14"/>
        <v>4.5</v>
      </c>
      <c r="AN26" s="12">
        <v>1</v>
      </c>
      <c r="AO26" s="13">
        <v>6</v>
      </c>
      <c r="AP26" s="13">
        <v>1</v>
      </c>
      <c r="AQ26" s="8">
        <f t="shared" si="15"/>
        <v>8</v>
      </c>
      <c r="AR26" s="91">
        <v>2</v>
      </c>
      <c r="AS26" s="74">
        <f t="shared" si="16"/>
        <v>4</v>
      </c>
      <c r="AT26" s="62">
        <v>3</v>
      </c>
      <c r="AU26" s="37">
        <v>4</v>
      </c>
      <c r="AV26" s="66">
        <f t="shared" si="17"/>
        <v>7</v>
      </c>
      <c r="AW26" s="87">
        <v>3</v>
      </c>
      <c r="AX26" s="70">
        <f t="shared" si="18"/>
        <v>4.5</v>
      </c>
      <c r="AY26" s="56">
        <v>3288</v>
      </c>
      <c r="AZ26" s="82">
        <v>1</v>
      </c>
      <c r="BA26" s="20">
        <f t="shared" si="19"/>
        <v>2</v>
      </c>
      <c r="BB26" s="78">
        <f t="shared" si="20"/>
        <v>25</v>
      </c>
      <c r="BC26" s="72">
        <f t="shared" si="21"/>
        <v>44</v>
      </c>
      <c r="BD26" s="120">
        <v>2</v>
      </c>
      <c r="BE26" s="123">
        <v>16</v>
      </c>
      <c r="BF26" s="124">
        <v>2</v>
      </c>
    </row>
    <row r="27" ht="12.75">
      <c r="BC27" s="4"/>
    </row>
    <row r="28" spans="3:55" ht="12.75">
      <c r="C28" s="114"/>
      <c r="D28" s="115" t="s">
        <v>44</v>
      </c>
      <c r="BC28" s="4"/>
    </row>
    <row r="29" ht="12.75">
      <c r="BC29" s="4"/>
    </row>
    <row r="30" s="29" customFormat="1" ht="14.25">
      <c r="G30" s="67" t="s">
        <v>41</v>
      </c>
    </row>
    <row r="31" s="29" customFormat="1" ht="12.75"/>
    <row r="32" s="29" customFormat="1" ht="14.25">
      <c r="G32" s="67" t="s">
        <v>42</v>
      </c>
    </row>
    <row r="37" ht="12.75">
      <c r="AL37" s="9"/>
    </row>
    <row r="41" spans="1:1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</sheetData>
  <sheetProtection password="DA94" sheet="1"/>
  <mergeCells count="35">
    <mergeCell ref="A3:AH3"/>
    <mergeCell ref="N18:P18"/>
    <mergeCell ref="R18:V18"/>
    <mergeCell ref="A4:T4"/>
    <mergeCell ref="A18:A20"/>
    <mergeCell ref="H18:L18"/>
    <mergeCell ref="B18:G18"/>
    <mergeCell ref="B19:G19"/>
    <mergeCell ref="H19:L19"/>
    <mergeCell ref="M19:Q19"/>
    <mergeCell ref="R19:V19"/>
    <mergeCell ref="AC19:AE19"/>
    <mergeCell ref="AY19:BA19"/>
    <mergeCell ref="AL19:AM19"/>
    <mergeCell ref="A2:AH2"/>
    <mergeCell ref="A7:AM7"/>
    <mergeCell ref="A5:BD5"/>
    <mergeCell ref="A6:BD6"/>
    <mergeCell ref="AR7:BD7"/>
    <mergeCell ref="AY18:BA18"/>
    <mergeCell ref="W19:Y19"/>
    <mergeCell ref="Z19:AB19"/>
    <mergeCell ref="BE20:BF20"/>
    <mergeCell ref="BC18:BC20"/>
    <mergeCell ref="AF19:AH19"/>
    <mergeCell ref="W18:AK18"/>
    <mergeCell ref="AL18:AM18"/>
    <mergeCell ref="BG20:BG22"/>
    <mergeCell ref="AI19:AK19"/>
    <mergeCell ref="AT18:AX18"/>
    <mergeCell ref="AT19:AX19"/>
    <mergeCell ref="BD18:BD20"/>
    <mergeCell ref="BB18:BB20"/>
    <mergeCell ref="AN18:AS18"/>
    <mergeCell ref="AN19:AS19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2013-06-07T04:57:42Z</cp:lastPrinted>
  <dcterms:created xsi:type="dcterms:W3CDTF">1996-10-08T23:32:33Z</dcterms:created>
  <dcterms:modified xsi:type="dcterms:W3CDTF">2013-06-07T11:07:19Z</dcterms:modified>
  <cp:category/>
  <cp:version/>
  <cp:contentType/>
  <cp:contentStatus/>
</cp:coreProperties>
</file>